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6" codeName="{873B2839-AC87-7CC4-5C0F-16DCB9831742}"/>
  <workbookPr filterPrivacy="1" codeName="ThisWorkbook" defaultThemeVersion="124226"/>
  <xr:revisionPtr revIDLastSave="0" documentId="13_ncr:1_{04888A2F-A6BE-5049-9488-73508D9CF084}" xr6:coauthVersionLast="47" xr6:coauthVersionMax="47" xr10:uidLastSave="{00000000-0000-0000-0000-000000000000}"/>
  <bookViews>
    <workbookView xWindow="900" yWindow="500" windowWidth="29040" windowHeight="15520" tabRatio="520" activeTab="2" xr2:uid="{00000000-000D-0000-FFFF-FFFF00000000}"/>
  </bookViews>
  <sheets>
    <sheet name="Add pupils" sheetId="3" r:id="rId1"/>
    <sheet name="Numicon BI detailed tracking" sheetId="1" r:id="rId2"/>
    <sheet name="Numicon BI overall" sheetId="4" r:id="rId3"/>
    <sheet name="Data page" sheetId="2" state="hidden" r:id="rId4"/>
    <sheet name="Raw Curriculum data" sheetId="5" state="hidden" r:id="rId5"/>
  </sheets>
  <definedNames>
    <definedName name="_xlnm._FilterDatabase" localSheetId="1" hidden="1">'Numicon BI detailed tracking'!$E$1:$F$146</definedName>
    <definedName name="Amber">'Data page'!$A$3</definedName>
    <definedName name="curriculum_data">'Raw Curriculum data'!$A$2:$F$147</definedName>
    <definedName name="det_data_name">'Numicon BI detailed tracking'!$A$1:$BC$1</definedName>
    <definedName name="det_data_unit">'Numicon BI detailed tracking'!$D$1:$D$145</definedName>
    <definedName name="detailed_data">'Numicon BI detailed tracking'!$A$1:$BC$145</definedName>
    <definedName name="Green">'Data page'!$A$4</definedName>
    <definedName name="Not_started">'Data page'!$A$1</definedName>
    <definedName name="nums">'Numicon BI overall'!$D$3:$P$3</definedName>
    <definedName name="_xlnm.Print_Area" localSheetId="0">'Add pupils'!$A$4:$D$47</definedName>
    <definedName name="_xlnm.Print_Area" localSheetId="1">'Numicon BI detailed tracking'!$E$1:$BC$145</definedName>
    <definedName name="_xlnm.Print_Titles" localSheetId="0">'Add pupils'!$4:$4</definedName>
    <definedName name="_xlnm.Print_Titles" localSheetId="1">'Numicon BI detailed tracking'!$E:$K,'Numicon BI detailed tracking'!$1:$1</definedName>
    <definedName name="_xlnm.Print_Titles" localSheetId="2">'Numicon BI overall'!$A:$D,'Numicon BI overall'!$3:$4</definedName>
    <definedName name="RAG">'Data page'!$A$1:$A$4</definedName>
    <definedName name="Red">'Data page'!$A$2</definedName>
    <definedName name="units">'Data page'!$B$8:$D$19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4" i="4" l="1"/>
  <c r="B24" i="4"/>
  <c r="A24" i="4"/>
  <c r="A46" i="4" l="1"/>
  <c r="B46" i="4"/>
  <c r="C46" i="4"/>
  <c r="A47" i="4"/>
  <c r="B47" i="4"/>
  <c r="C47" i="4"/>
  <c r="D24" i="3"/>
  <c r="D46" i="3"/>
  <c r="D46" i="4" s="1"/>
  <c r="D47" i="3"/>
  <c r="BC1" i="1" s="1"/>
  <c r="D24" i="4" l="1"/>
  <c r="AF1" i="1"/>
  <c r="BB1" i="1"/>
  <c r="D47" i="4"/>
  <c r="C45" i="4"/>
  <c r="A4" i="1"/>
  <c r="A115" i="5"/>
  <c r="A113" i="1" s="1"/>
  <c r="A116" i="5"/>
  <c r="A114" i="1" s="1"/>
  <c r="A127" i="5"/>
  <c r="A125" i="1" s="1"/>
  <c r="A128" i="5"/>
  <c r="A126" i="1" s="1"/>
  <c r="A138" i="5"/>
  <c r="A136" i="1" s="1"/>
  <c r="A139" i="5"/>
  <c r="A137" i="1" s="1"/>
  <c r="G4" i="1"/>
  <c r="D4" i="1" s="1"/>
  <c r="E4" i="1" s="1"/>
  <c r="D5" i="3"/>
  <c r="M1" i="1" s="1"/>
  <c r="D6" i="3"/>
  <c r="N1" i="1" s="1"/>
  <c r="D7" i="3"/>
  <c r="O1" i="1" s="1"/>
  <c r="D8" i="3"/>
  <c r="D8" i="4" s="1"/>
  <c r="D45" i="3"/>
  <c r="D45" i="4" s="1"/>
  <c r="F4" i="4"/>
  <c r="G4" i="4"/>
  <c r="H4" i="4"/>
  <c r="I4" i="4"/>
  <c r="J4" i="4"/>
  <c r="K4" i="4"/>
  <c r="L4" i="4"/>
  <c r="M4" i="4"/>
  <c r="N4" i="4"/>
  <c r="O4" i="4"/>
  <c r="P4" i="4"/>
  <c r="E4" i="4"/>
  <c r="H113" i="1"/>
  <c r="I113" i="1"/>
  <c r="H114" i="1"/>
  <c r="I114" i="1"/>
  <c r="H125" i="1"/>
  <c r="I125" i="1"/>
  <c r="H126" i="1"/>
  <c r="I126" i="1"/>
  <c r="H136" i="1"/>
  <c r="I136" i="1"/>
  <c r="H137" i="1"/>
  <c r="I137" i="1"/>
  <c r="H4" i="1"/>
  <c r="A3" i="1"/>
  <c r="A29" i="5"/>
  <c r="A27" i="1" s="1"/>
  <c r="H27" i="1" s="1"/>
  <c r="A30" i="5"/>
  <c r="A28" i="1" s="1"/>
  <c r="A40" i="5"/>
  <c r="A38" i="1" s="1"/>
  <c r="A41" i="5"/>
  <c r="A39" i="1" s="1"/>
  <c r="H39" i="1" s="1"/>
  <c r="A53" i="5"/>
  <c r="A51" i="1" s="1"/>
  <c r="H51" i="1" s="1"/>
  <c r="A54" i="5"/>
  <c r="A52" i="1" s="1"/>
  <c r="A67" i="5"/>
  <c r="A65" i="1" s="1"/>
  <c r="A68" i="5"/>
  <c r="A66" i="1" s="1"/>
  <c r="A79" i="5"/>
  <c r="A77" i="1" s="1"/>
  <c r="A80" i="5"/>
  <c r="A78" i="1" s="1"/>
  <c r="A90" i="5"/>
  <c r="A88" i="1" s="1"/>
  <c r="A91" i="5"/>
  <c r="A89" i="1" s="1"/>
  <c r="A101" i="5"/>
  <c r="A99" i="1" s="1"/>
  <c r="A102" i="5"/>
  <c r="A100" i="1" s="1"/>
  <c r="A16" i="5"/>
  <c r="A14" i="1" s="1"/>
  <c r="A17" i="5"/>
  <c r="A15" i="1" s="1"/>
  <c r="A7" i="5"/>
  <c r="A6" i="4"/>
  <c r="B6" i="4"/>
  <c r="C6" i="4"/>
  <c r="A7" i="4"/>
  <c r="B7" i="4"/>
  <c r="C7" i="4"/>
  <c r="A8" i="4"/>
  <c r="B8" i="4"/>
  <c r="C8" i="4"/>
  <c r="A9" i="4"/>
  <c r="B9" i="4"/>
  <c r="C9" i="4"/>
  <c r="D9" i="3"/>
  <c r="Q1" i="1" s="1"/>
  <c r="A10" i="4"/>
  <c r="B10" i="4"/>
  <c r="C10" i="4"/>
  <c r="D10" i="3"/>
  <c r="A11" i="4"/>
  <c r="B11" i="4"/>
  <c r="C11" i="4"/>
  <c r="D11" i="3"/>
  <c r="D11" i="4" s="1"/>
  <c r="A12" i="4"/>
  <c r="B12" i="4"/>
  <c r="C12" i="4"/>
  <c r="D12" i="3"/>
  <c r="A13" i="4"/>
  <c r="B13" i="4"/>
  <c r="C13" i="4"/>
  <c r="D13" i="3"/>
  <c r="U1" i="1" s="1"/>
  <c r="A14" i="4"/>
  <c r="B14" i="4"/>
  <c r="C14" i="4"/>
  <c r="D14" i="3"/>
  <c r="D15" i="3"/>
  <c r="A16" i="4"/>
  <c r="B16" i="4"/>
  <c r="C16" i="4"/>
  <c r="D16" i="3"/>
  <c r="A17" i="4"/>
  <c r="B17" i="4"/>
  <c r="C17" i="4"/>
  <c r="D17" i="3"/>
  <c r="Y1" i="1" s="1"/>
  <c r="A18" i="4"/>
  <c r="B18" i="4"/>
  <c r="C18" i="4"/>
  <c r="D18" i="3"/>
  <c r="A19" i="4"/>
  <c r="B19" i="4"/>
  <c r="C19" i="4"/>
  <c r="D19" i="3"/>
  <c r="D19" i="4" s="1"/>
  <c r="A20" i="4"/>
  <c r="B20" i="4"/>
  <c r="C20" i="4"/>
  <c r="D20" i="3"/>
  <c r="A21" i="4"/>
  <c r="B21" i="4"/>
  <c r="C21" i="4"/>
  <c r="D21" i="3"/>
  <c r="AC1" i="1" s="1"/>
  <c r="A22" i="4"/>
  <c r="B22" i="4"/>
  <c r="C22" i="4"/>
  <c r="D22" i="3"/>
  <c r="A23" i="4"/>
  <c r="B23" i="4"/>
  <c r="C23" i="4"/>
  <c r="D23" i="3"/>
  <c r="AE1" i="1" s="1"/>
  <c r="A25" i="4"/>
  <c r="B25" i="4"/>
  <c r="C25" i="4"/>
  <c r="D25" i="3"/>
  <c r="AG1" i="1" s="1"/>
  <c r="D26" i="3"/>
  <c r="A27" i="4"/>
  <c r="B27" i="4"/>
  <c r="C27" i="4"/>
  <c r="D27" i="3"/>
  <c r="A28" i="4"/>
  <c r="B28" i="4"/>
  <c r="C28" i="4"/>
  <c r="D28" i="3"/>
  <c r="D28" i="4" s="1"/>
  <c r="A29" i="4"/>
  <c r="B29" i="4"/>
  <c r="C29" i="4"/>
  <c r="D29" i="3"/>
  <c r="A30" i="4"/>
  <c r="B30" i="4"/>
  <c r="C30" i="4"/>
  <c r="D30" i="3"/>
  <c r="AL1" i="1" s="1"/>
  <c r="A31" i="4"/>
  <c r="B31" i="4"/>
  <c r="C31" i="4"/>
  <c r="D31" i="3"/>
  <c r="A32" i="4"/>
  <c r="B32" i="4"/>
  <c r="C32" i="4"/>
  <c r="D32" i="3"/>
  <c r="D32" i="4" s="1"/>
  <c r="A33" i="4"/>
  <c r="B33" i="4"/>
  <c r="C33" i="4"/>
  <c r="D33" i="3"/>
  <c r="A34" i="4"/>
  <c r="B34" i="4"/>
  <c r="C34" i="4"/>
  <c r="D34" i="3"/>
  <c r="AP1" i="1" s="1"/>
  <c r="A35" i="4"/>
  <c r="B35" i="4"/>
  <c r="C35" i="4"/>
  <c r="D35" i="3"/>
  <c r="A36" i="4"/>
  <c r="B36" i="4"/>
  <c r="C36" i="4"/>
  <c r="D36" i="3"/>
  <c r="D36" i="4" s="1"/>
  <c r="D37" i="3"/>
  <c r="A38" i="4"/>
  <c r="B38" i="4"/>
  <c r="C38" i="4"/>
  <c r="D38" i="3"/>
  <c r="AT1" i="1" s="1"/>
  <c r="A39" i="4"/>
  <c r="B39" i="4"/>
  <c r="C39" i="4"/>
  <c r="D39" i="3"/>
  <c r="A40" i="4"/>
  <c r="B40" i="4"/>
  <c r="C40" i="4"/>
  <c r="D40" i="3"/>
  <c r="AV1" i="1" s="1"/>
  <c r="A41" i="4"/>
  <c r="B41" i="4"/>
  <c r="C41" i="4"/>
  <c r="D41" i="3"/>
  <c r="A42" i="4"/>
  <c r="B42" i="4"/>
  <c r="C42" i="4"/>
  <c r="D42" i="3"/>
  <c r="AX1" i="1" s="1"/>
  <c r="A43" i="4"/>
  <c r="B43" i="4"/>
  <c r="C43" i="4"/>
  <c r="D43" i="3"/>
  <c r="A44" i="4"/>
  <c r="B44" i="4"/>
  <c r="C44" i="4"/>
  <c r="D44" i="3"/>
  <c r="AZ1" i="1" s="1"/>
  <c r="A45" i="4"/>
  <c r="B45" i="4"/>
  <c r="B5" i="4"/>
  <c r="C5" i="4"/>
  <c r="A5" i="4"/>
  <c r="F4" i="1" l="1"/>
  <c r="B4" i="1" s="1"/>
  <c r="D3" i="1" s="1"/>
  <c r="E2" i="1" s="1"/>
  <c r="I4" i="1"/>
  <c r="C3" i="1"/>
  <c r="D6" i="4"/>
  <c r="D5" i="4"/>
  <c r="C4" i="1"/>
  <c r="F14" i="1"/>
  <c r="B14" i="1" s="1"/>
  <c r="G14" i="1"/>
  <c r="I14" i="1"/>
  <c r="H14" i="1"/>
  <c r="A8" i="5"/>
  <c r="A6" i="1" s="1"/>
  <c r="G100" i="1"/>
  <c r="F100" i="1"/>
  <c r="B100" i="1" s="1"/>
  <c r="I100" i="1"/>
  <c r="H100" i="1"/>
  <c r="F88" i="1"/>
  <c r="B88" i="1" s="1"/>
  <c r="G88" i="1"/>
  <c r="I88" i="1"/>
  <c r="H88" i="1"/>
  <c r="I78" i="1"/>
  <c r="H78" i="1"/>
  <c r="F66" i="1"/>
  <c r="B66" i="1" s="1"/>
  <c r="I66" i="1"/>
  <c r="H66" i="1"/>
  <c r="A5" i="1"/>
  <c r="F15" i="1"/>
  <c r="B15" i="1" s="1"/>
  <c r="G15" i="1"/>
  <c r="I15" i="1"/>
  <c r="H15" i="1"/>
  <c r="F99" i="1"/>
  <c r="B99" i="1" s="1"/>
  <c r="G99" i="1"/>
  <c r="I99" i="1"/>
  <c r="H99" i="1"/>
  <c r="G89" i="1"/>
  <c r="F89" i="1"/>
  <c r="B89" i="1" s="1"/>
  <c r="D88" i="1" s="1"/>
  <c r="I89" i="1"/>
  <c r="H89" i="1"/>
  <c r="F77" i="1"/>
  <c r="B77" i="1" s="1"/>
  <c r="G77" i="1"/>
  <c r="I77" i="1"/>
  <c r="H77" i="1"/>
  <c r="F65" i="1"/>
  <c r="B65" i="1" s="1"/>
  <c r="G65" i="1"/>
  <c r="D65" i="1" s="1"/>
  <c r="I65" i="1"/>
  <c r="H65" i="1"/>
  <c r="F52" i="1"/>
  <c r="B52" i="1" s="1"/>
  <c r="G52" i="1"/>
  <c r="F38" i="1"/>
  <c r="B38" i="1" s="1"/>
  <c r="G38" i="1"/>
  <c r="F28" i="1"/>
  <c r="B28" i="1" s="1"/>
  <c r="G28" i="1"/>
  <c r="H52" i="1"/>
  <c r="H38" i="1"/>
  <c r="H28" i="1"/>
  <c r="G136" i="1"/>
  <c r="F136" i="1"/>
  <c r="B136" i="1" s="1"/>
  <c r="G125" i="1"/>
  <c r="F125" i="1"/>
  <c r="B125" i="1" s="1"/>
  <c r="F51" i="1"/>
  <c r="B51" i="1" s="1"/>
  <c r="G51" i="1"/>
  <c r="F39" i="1"/>
  <c r="B39" i="1" s="1"/>
  <c r="G39" i="1"/>
  <c r="F27" i="1"/>
  <c r="B27" i="1" s="1"/>
  <c r="G27" i="1"/>
  <c r="I52" i="1"/>
  <c r="I51" i="1"/>
  <c r="I39" i="1"/>
  <c r="I38" i="1"/>
  <c r="I28" i="1"/>
  <c r="I27" i="1"/>
  <c r="G137" i="1"/>
  <c r="F137" i="1"/>
  <c r="B137" i="1" s="1"/>
  <c r="G126" i="1"/>
  <c r="F126" i="1"/>
  <c r="B126" i="1" s="1"/>
  <c r="F113" i="1"/>
  <c r="B113" i="1" s="1"/>
  <c r="G113" i="1"/>
  <c r="F114" i="1"/>
  <c r="B114" i="1" s="1"/>
  <c r="D113" i="1" s="1"/>
  <c r="G114" i="1"/>
  <c r="D7" i="4"/>
  <c r="BA1" i="1"/>
  <c r="D9" i="4"/>
  <c r="F78" i="1"/>
  <c r="B78" i="1" s="1"/>
  <c r="G78" i="1"/>
  <c r="G66" i="1"/>
  <c r="D51" i="1"/>
  <c r="D136" i="1"/>
  <c r="D99" i="1"/>
  <c r="D27" i="1"/>
  <c r="C2" i="1"/>
  <c r="D13" i="4"/>
  <c r="D21" i="4"/>
  <c r="D40" i="4"/>
  <c r="D44" i="4"/>
  <c r="D30" i="4"/>
  <c r="D17" i="4"/>
  <c r="AA1" i="1"/>
  <c r="S1" i="1"/>
  <c r="P1" i="1"/>
  <c r="D42" i="4"/>
  <c r="D38" i="4"/>
  <c r="D23" i="4"/>
  <c r="D34" i="4"/>
  <c r="AR1" i="1"/>
  <c r="AN1" i="1"/>
  <c r="AJ1" i="1"/>
  <c r="AW1" i="1"/>
  <c r="D41" i="4"/>
  <c r="AO1" i="1"/>
  <c r="D33" i="4"/>
  <c r="AK1" i="1"/>
  <c r="D29" i="4"/>
  <c r="D25" i="4"/>
  <c r="AB1" i="1"/>
  <c r="D20" i="4"/>
  <c r="X1" i="1"/>
  <c r="D16" i="4"/>
  <c r="T1" i="1"/>
  <c r="D12" i="4"/>
  <c r="AY1" i="1"/>
  <c r="D43" i="4"/>
  <c r="AU1" i="1"/>
  <c r="D39" i="4"/>
  <c r="AQ1" i="1"/>
  <c r="D35" i="4"/>
  <c r="AM1" i="1"/>
  <c r="D31" i="4"/>
  <c r="AI1" i="1"/>
  <c r="D27" i="4"/>
  <c r="AD1" i="1"/>
  <c r="D22" i="4"/>
  <c r="Z1" i="1"/>
  <c r="D18" i="4"/>
  <c r="V1" i="1"/>
  <c r="D14" i="4"/>
  <c r="R1" i="1"/>
  <c r="D10" i="4"/>
  <c r="A9" i="5" l="1"/>
  <c r="A7" i="1" s="1"/>
  <c r="G7" i="1" s="1"/>
  <c r="D7" i="1" s="1"/>
  <c r="E7" i="1" s="1"/>
  <c r="D125" i="1"/>
  <c r="D38" i="1"/>
  <c r="D14" i="1"/>
  <c r="D77" i="1"/>
  <c r="H7" i="1"/>
  <c r="F6" i="1"/>
  <c r="B6" i="1" s="1"/>
  <c r="C6" i="1" s="1"/>
  <c r="G6" i="1"/>
  <c r="D6" i="1" s="1"/>
  <c r="E6" i="1" s="1"/>
  <c r="I6" i="1"/>
  <c r="H6" i="1"/>
  <c r="F5" i="1"/>
  <c r="B5" i="1" s="1"/>
  <c r="I5" i="1"/>
  <c r="G5" i="1"/>
  <c r="D5" i="1" s="1"/>
  <c r="E5" i="1" s="1"/>
  <c r="H5" i="1"/>
  <c r="A10" i="5"/>
  <c r="I7" i="1" l="1"/>
  <c r="F7" i="1"/>
  <c r="B7" i="1" s="1"/>
  <c r="C7" i="1" s="1"/>
  <c r="C5" i="1"/>
  <c r="A8" i="1"/>
  <c r="A11" i="5"/>
  <c r="F8" i="1" l="1"/>
  <c r="B8" i="1" s="1"/>
  <c r="G8" i="1"/>
  <c r="D8" i="1" s="1"/>
  <c r="I8" i="1"/>
  <c r="H8" i="1"/>
  <c r="A12" i="5"/>
  <c r="A9" i="1"/>
  <c r="G9" i="1" l="1"/>
  <c r="D9" i="1" s="1"/>
  <c r="E9" i="1" s="1"/>
  <c r="I9" i="1"/>
  <c r="H9" i="1"/>
  <c r="F9" i="1"/>
  <c r="B9" i="1" s="1"/>
  <c r="C9" i="1" s="1"/>
  <c r="A10" i="1"/>
  <c r="A13" i="5"/>
  <c r="A14" i="5"/>
  <c r="A12" i="1" s="1"/>
  <c r="E8" i="1"/>
  <c r="C8" i="1"/>
  <c r="F12" i="1" l="1"/>
  <c r="B12" i="1" s="1"/>
  <c r="C12" i="1" s="1"/>
  <c r="G12" i="1"/>
  <c r="D12" i="1" s="1"/>
  <c r="E12" i="1" s="1"/>
  <c r="I12" i="1"/>
  <c r="H12" i="1"/>
  <c r="A15" i="5"/>
  <c r="A11" i="1"/>
  <c r="A18" i="5"/>
  <c r="A16" i="1" s="1"/>
  <c r="F10" i="1"/>
  <c r="B10" i="1" s="1"/>
  <c r="G10" i="1"/>
  <c r="D10" i="1" s="1"/>
  <c r="I10" i="1"/>
  <c r="H10" i="1"/>
  <c r="E10" i="1" l="1"/>
  <c r="F16" i="1"/>
  <c r="B16" i="1" s="1"/>
  <c r="G16" i="1"/>
  <c r="D16" i="1" s="1"/>
  <c r="E16" i="1" s="1"/>
  <c r="I16" i="1"/>
  <c r="H16" i="1"/>
  <c r="A13" i="1"/>
  <c r="C10" i="1"/>
  <c r="A19" i="5"/>
  <c r="F11" i="1"/>
  <c r="B11" i="1" s="1"/>
  <c r="C11" i="1" s="1"/>
  <c r="I11" i="1"/>
  <c r="H11" i="1"/>
  <c r="G11" i="1"/>
  <c r="D11" i="1" s="1"/>
  <c r="E11" i="1" s="1"/>
  <c r="A17" i="1" l="1"/>
  <c r="A20" i="5"/>
  <c r="F13" i="1"/>
  <c r="B13" i="1" s="1"/>
  <c r="I13" i="1"/>
  <c r="H13" i="1"/>
  <c r="G13" i="1"/>
  <c r="D13" i="1" s="1"/>
  <c r="E13" i="1" s="1"/>
  <c r="D15" i="1"/>
  <c r="C16" i="1"/>
  <c r="E14" i="1" l="1"/>
  <c r="C14" i="1"/>
  <c r="C15" i="1"/>
  <c r="C13" i="1"/>
  <c r="A18" i="1"/>
  <c r="A21" i="5"/>
  <c r="F17" i="1"/>
  <c r="B17" i="1" s="1"/>
  <c r="G17" i="1"/>
  <c r="D17" i="1" s="1"/>
  <c r="I17" i="1"/>
  <c r="H17" i="1"/>
  <c r="C17" i="1" l="1"/>
  <c r="F18" i="1"/>
  <c r="B18" i="1" s="1"/>
  <c r="C18" i="1" s="1"/>
  <c r="G18" i="1"/>
  <c r="D18" i="1" s="1"/>
  <c r="I18" i="1"/>
  <c r="H18" i="1"/>
  <c r="E17" i="1"/>
  <c r="A19" i="1"/>
  <c r="A22" i="5"/>
  <c r="A20" i="1" l="1"/>
  <c r="I21" i="1" s="1"/>
  <c r="A23" i="5"/>
  <c r="F19" i="1"/>
  <c r="B19" i="1" s="1"/>
  <c r="G19" i="1"/>
  <c r="D19" i="1" s="1"/>
  <c r="I19" i="1"/>
  <c r="H19" i="1"/>
  <c r="E18" i="1"/>
  <c r="E19" i="1" l="1"/>
  <c r="A21" i="1"/>
  <c r="A24" i="5"/>
  <c r="C19" i="1"/>
  <c r="F20" i="1"/>
  <c r="B20" i="1" s="1"/>
  <c r="C20" i="1" s="1"/>
  <c r="G20" i="1"/>
  <c r="D20" i="1" s="1"/>
  <c r="E20" i="1" s="1"/>
  <c r="I20" i="1"/>
  <c r="H20" i="1"/>
  <c r="A22" i="1" l="1"/>
  <c r="A25" i="5"/>
  <c r="F21" i="1"/>
  <c r="B21" i="1" s="1"/>
  <c r="G21" i="1"/>
  <c r="D21" i="1" s="1"/>
  <c r="E21" i="1" s="1"/>
  <c r="H21" i="1"/>
  <c r="C21" i="1" l="1"/>
  <c r="F22" i="1"/>
  <c r="B22" i="1" s="1"/>
  <c r="C22" i="1" s="1"/>
  <c r="G22" i="1"/>
  <c r="D22" i="1" s="1"/>
  <c r="E22" i="1" s="1"/>
  <c r="I22" i="1"/>
  <c r="H22" i="1"/>
  <c r="A23" i="1"/>
  <c r="A26" i="5"/>
  <c r="A24" i="1" l="1"/>
  <c r="A27" i="5"/>
  <c r="F23" i="1"/>
  <c r="B23" i="1" s="1"/>
  <c r="C23" i="1" s="1"/>
  <c r="G23" i="1"/>
  <c r="D23" i="1" s="1"/>
  <c r="E23" i="1" s="1"/>
  <c r="I23" i="1"/>
  <c r="H23" i="1"/>
  <c r="A25" i="1" l="1"/>
  <c r="A28" i="5"/>
  <c r="F24" i="1"/>
  <c r="B24" i="1" s="1"/>
  <c r="C24" i="1" s="1"/>
  <c r="G24" i="1"/>
  <c r="D24" i="1" s="1"/>
  <c r="E24" i="1" s="1"/>
  <c r="I24" i="1"/>
  <c r="H24" i="1"/>
  <c r="A26" i="1" l="1"/>
  <c r="A31" i="5"/>
  <c r="F25" i="1"/>
  <c r="B25" i="1" s="1"/>
  <c r="C25" i="1" s="1"/>
  <c r="G25" i="1"/>
  <c r="D25" i="1" s="1"/>
  <c r="E25" i="1" s="1"/>
  <c r="I25" i="1"/>
  <c r="H25" i="1"/>
  <c r="A29" i="1" l="1"/>
  <c r="A32" i="5"/>
  <c r="F26" i="1"/>
  <c r="B26" i="1" s="1"/>
  <c r="C26" i="1" s="1"/>
  <c r="G26" i="1"/>
  <c r="D26" i="1" s="1"/>
  <c r="E26" i="1" s="1"/>
  <c r="I26" i="1"/>
  <c r="H26" i="1"/>
  <c r="A30" i="1" l="1"/>
  <c r="A33" i="5"/>
  <c r="F29" i="1"/>
  <c r="B29" i="1" s="1"/>
  <c r="G29" i="1"/>
  <c r="D29" i="1" s="1"/>
  <c r="E29" i="1" s="1"/>
  <c r="I29" i="1"/>
  <c r="H29" i="1"/>
  <c r="A31" i="1" l="1"/>
  <c r="A34" i="5"/>
  <c r="D28" i="1"/>
  <c r="C29" i="1"/>
  <c r="F30" i="1"/>
  <c r="B30" i="1" s="1"/>
  <c r="C30" i="1" s="1"/>
  <c r="G30" i="1"/>
  <c r="D30" i="1" s="1"/>
  <c r="E30" i="1" s="1"/>
  <c r="I30" i="1"/>
  <c r="H30" i="1"/>
  <c r="A32" i="1" l="1"/>
  <c r="A35" i="5"/>
  <c r="C27" i="1"/>
  <c r="C28" i="1"/>
  <c r="E27" i="1"/>
  <c r="F31" i="1"/>
  <c r="B31" i="1" s="1"/>
  <c r="C31" i="1" s="1"/>
  <c r="G31" i="1"/>
  <c r="D31" i="1" s="1"/>
  <c r="E31" i="1" s="1"/>
  <c r="I31" i="1"/>
  <c r="H31" i="1"/>
  <c r="A33" i="1" l="1"/>
  <c r="A36" i="5"/>
  <c r="F32" i="1"/>
  <c r="B32" i="1" s="1"/>
  <c r="G32" i="1"/>
  <c r="D32" i="1" s="1"/>
  <c r="E32" i="1" s="1"/>
  <c r="I32" i="1"/>
  <c r="H32" i="1"/>
  <c r="C32" i="1" l="1"/>
  <c r="A34" i="1"/>
  <c r="A37" i="5"/>
  <c r="F33" i="1"/>
  <c r="B33" i="1" s="1"/>
  <c r="G33" i="1"/>
  <c r="D33" i="1" s="1"/>
  <c r="E33" i="1" s="1"/>
  <c r="I33" i="1"/>
  <c r="H33" i="1"/>
  <c r="C33" i="1" l="1"/>
  <c r="F34" i="1"/>
  <c r="B34" i="1" s="1"/>
  <c r="G34" i="1"/>
  <c r="D34" i="1" s="1"/>
  <c r="E34" i="1" s="1"/>
  <c r="I34" i="1"/>
  <c r="H34" i="1"/>
  <c r="A35" i="1"/>
  <c r="A38" i="5"/>
  <c r="F35" i="1" l="1"/>
  <c r="B35" i="1" s="1"/>
  <c r="G35" i="1"/>
  <c r="D35" i="1" s="1"/>
  <c r="E35" i="1" s="1"/>
  <c r="I35" i="1"/>
  <c r="H35" i="1"/>
  <c r="A36" i="1"/>
  <c r="A39" i="5"/>
  <c r="C34" i="1"/>
  <c r="A37" i="1" l="1"/>
  <c r="A42" i="5"/>
  <c r="C35" i="1"/>
  <c r="F36" i="1"/>
  <c r="B36" i="1" s="1"/>
  <c r="G36" i="1"/>
  <c r="D36" i="1" s="1"/>
  <c r="E36" i="1" s="1"/>
  <c r="I36" i="1"/>
  <c r="H36" i="1"/>
  <c r="C36" i="1" l="1"/>
  <c r="A40" i="1"/>
  <c r="A43" i="5"/>
  <c r="F37" i="1"/>
  <c r="B37" i="1" s="1"/>
  <c r="C37" i="1" s="1"/>
  <c r="G37" i="1"/>
  <c r="D37" i="1" s="1"/>
  <c r="E37" i="1" s="1"/>
  <c r="I37" i="1"/>
  <c r="H37" i="1"/>
  <c r="A41" i="1" l="1"/>
  <c r="A44" i="5"/>
  <c r="F40" i="1"/>
  <c r="B40" i="1" s="1"/>
  <c r="G40" i="1"/>
  <c r="D40" i="1" s="1"/>
  <c r="E40" i="1" s="1"/>
  <c r="I40" i="1"/>
  <c r="H40" i="1"/>
  <c r="A42" i="1" l="1"/>
  <c r="A45" i="5"/>
  <c r="D39" i="1"/>
  <c r="C40" i="1"/>
  <c r="F41" i="1"/>
  <c r="B41" i="1" s="1"/>
  <c r="C41" i="1" s="1"/>
  <c r="G41" i="1"/>
  <c r="D41" i="1" s="1"/>
  <c r="E41" i="1" s="1"/>
  <c r="I41" i="1"/>
  <c r="H41" i="1"/>
  <c r="A43" i="1" l="1"/>
  <c r="A46" i="5"/>
  <c r="C38" i="1"/>
  <c r="C39" i="1"/>
  <c r="E38" i="1"/>
  <c r="F42" i="1"/>
  <c r="B42" i="1" s="1"/>
  <c r="C42" i="1" s="1"/>
  <c r="G42" i="1"/>
  <c r="D42" i="1" s="1"/>
  <c r="E42" i="1" s="1"/>
  <c r="I42" i="1"/>
  <c r="H42" i="1"/>
  <c r="A44" i="1" l="1"/>
  <c r="A47" i="5"/>
  <c r="F43" i="1"/>
  <c r="B43" i="1" s="1"/>
  <c r="G43" i="1"/>
  <c r="D43" i="1" s="1"/>
  <c r="E43" i="1" s="1"/>
  <c r="I43" i="1"/>
  <c r="H43" i="1"/>
  <c r="C43" i="1" l="1"/>
  <c r="A45" i="1"/>
  <c r="A48" i="5"/>
  <c r="F44" i="1"/>
  <c r="B44" i="1" s="1"/>
  <c r="G44" i="1"/>
  <c r="D44" i="1" s="1"/>
  <c r="E44" i="1" s="1"/>
  <c r="I44" i="1"/>
  <c r="H44" i="1"/>
  <c r="C44" i="1" l="1"/>
  <c r="F45" i="1"/>
  <c r="B45" i="1" s="1"/>
  <c r="G45" i="1"/>
  <c r="D45" i="1" s="1"/>
  <c r="E45" i="1" s="1"/>
  <c r="I45" i="1"/>
  <c r="H45" i="1"/>
  <c r="A46" i="1"/>
  <c r="A49" i="5"/>
  <c r="A47" i="1" l="1"/>
  <c r="A50" i="5"/>
  <c r="C45" i="1"/>
  <c r="F46" i="1"/>
  <c r="B46" i="1" s="1"/>
  <c r="G46" i="1"/>
  <c r="D46" i="1" s="1"/>
  <c r="E46" i="1" s="1"/>
  <c r="I46" i="1"/>
  <c r="H46" i="1"/>
  <c r="A48" i="1" l="1"/>
  <c r="A51" i="5"/>
  <c r="C46" i="1"/>
  <c r="F47" i="1"/>
  <c r="B47" i="1" s="1"/>
  <c r="G47" i="1"/>
  <c r="D47" i="1" s="1"/>
  <c r="E47" i="1" s="1"/>
  <c r="I47" i="1"/>
  <c r="H47" i="1"/>
  <c r="C47" i="1" l="1"/>
  <c r="A49" i="1"/>
  <c r="A52" i="5"/>
  <c r="F48" i="1"/>
  <c r="B48" i="1" s="1"/>
  <c r="C48" i="1" s="1"/>
  <c r="G48" i="1"/>
  <c r="D48" i="1" s="1"/>
  <c r="E48" i="1" s="1"/>
  <c r="I48" i="1"/>
  <c r="H48" i="1"/>
  <c r="F49" i="1" l="1"/>
  <c r="B49" i="1" s="1"/>
  <c r="C49" i="1" s="1"/>
  <c r="G49" i="1"/>
  <c r="D49" i="1" s="1"/>
  <c r="E49" i="1" s="1"/>
  <c r="I49" i="1"/>
  <c r="H49" i="1"/>
  <c r="A50" i="1"/>
  <c r="A55" i="5"/>
  <c r="A53" i="1" l="1"/>
  <c r="A56" i="5"/>
  <c r="F50" i="1"/>
  <c r="B50" i="1" s="1"/>
  <c r="C50" i="1" s="1"/>
  <c r="G50" i="1"/>
  <c r="D50" i="1" s="1"/>
  <c r="E50" i="1" s="1"/>
  <c r="I50" i="1"/>
  <c r="H50" i="1"/>
  <c r="A54" i="1" l="1"/>
  <c r="A57" i="5"/>
  <c r="F53" i="1"/>
  <c r="B53" i="1" s="1"/>
  <c r="G53" i="1"/>
  <c r="D53" i="1" s="1"/>
  <c r="E53" i="1" s="1"/>
  <c r="I53" i="1"/>
  <c r="H53" i="1"/>
  <c r="A55" i="1" l="1"/>
  <c r="A58" i="5"/>
  <c r="D52" i="1"/>
  <c r="C53" i="1"/>
  <c r="F54" i="1"/>
  <c r="B54" i="1" s="1"/>
  <c r="C54" i="1" s="1"/>
  <c r="G54" i="1"/>
  <c r="D54" i="1" s="1"/>
  <c r="E54" i="1" s="1"/>
  <c r="I54" i="1"/>
  <c r="H54" i="1"/>
  <c r="A56" i="1" l="1"/>
  <c r="A59" i="5"/>
  <c r="C51" i="1"/>
  <c r="C52" i="1"/>
  <c r="E51" i="1"/>
  <c r="F55" i="1"/>
  <c r="B55" i="1" s="1"/>
  <c r="C55" i="1" s="1"/>
  <c r="G55" i="1"/>
  <c r="D55" i="1" s="1"/>
  <c r="E55" i="1" s="1"/>
  <c r="I55" i="1"/>
  <c r="H55" i="1"/>
  <c r="A57" i="1" l="1"/>
  <c r="A60" i="5"/>
  <c r="F56" i="1"/>
  <c r="B56" i="1" s="1"/>
  <c r="G56" i="1"/>
  <c r="D56" i="1" s="1"/>
  <c r="E56" i="1" s="1"/>
  <c r="I56" i="1"/>
  <c r="H56" i="1"/>
  <c r="C56" i="1" l="1"/>
  <c r="F57" i="1"/>
  <c r="B57" i="1" s="1"/>
  <c r="G57" i="1"/>
  <c r="D57" i="1" s="1"/>
  <c r="E57" i="1" s="1"/>
  <c r="I57" i="1"/>
  <c r="H57" i="1"/>
  <c r="A58" i="1"/>
  <c r="A61" i="5"/>
  <c r="A59" i="1" l="1"/>
  <c r="A62" i="5"/>
  <c r="C57" i="1"/>
  <c r="F58" i="1"/>
  <c r="B58" i="1" s="1"/>
  <c r="G58" i="1"/>
  <c r="D58" i="1" s="1"/>
  <c r="E58" i="1" s="1"/>
  <c r="I58" i="1"/>
  <c r="H58" i="1"/>
  <c r="A60" i="1" l="1"/>
  <c r="A63" i="5"/>
  <c r="C58" i="1"/>
  <c r="F59" i="1"/>
  <c r="B59" i="1" s="1"/>
  <c r="G59" i="1"/>
  <c r="D59" i="1" s="1"/>
  <c r="E59" i="1" s="1"/>
  <c r="I59" i="1"/>
  <c r="H59" i="1"/>
  <c r="C59" i="1" l="1"/>
  <c r="F60" i="1"/>
  <c r="B60" i="1" s="1"/>
  <c r="C60" i="1" s="1"/>
  <c r="G60" i="1"/>
  <c r="D60" i="1" s="1"/>
  <c r="E60" i="1" s="1"/>
  <c r="I60" i="1"/>
  <c r="H60" i="1"/>
  <c r="A61" i="1"/>
  <c r="A64" i="5"/>
  <c r="A62" i="1" l="1"/>
  <c r="A65" i="5"/>
  <c r="F61" i="1"/>
  <c r="B61" i="1" s="1"/>
  <c r="C61" i="1" s="1"/>
  <c r="G61" i="1"/>
  <c r="D61" i="1" s="1"/>
  <c r="E61" i="1" s="1"/>
  <c r="I61" i="1"/>
  <c r="H61" i="1"/>
  <c r="A63" i="1" l="1"/>
  <c r="A66" i="5"/>
  <c r="F62" i="1"/>
  <c r="B62" i="1" s="1"/>
  <c r="C62" i="1" s="1"/>
  <c r="G62" i="1"/>
  <c r="D62" i="1" s="1"/>
  <c r="E62" i="1" s="1"/>
  <c r="I62" i="1"/>
  <c r="H62" i="1"/>
  <c r="A64" i="1" l="1"/>
  <c r="A69" i="5"/>
  <c r="F63" i="1"/>
  <c r="B63" i="1" s="1"/>
  <c r="C63" i="1" s="1"/>
  <c r="G63" i="1"/>
  <c r="D63" i="1" s="1"/>
  <c r="E63" i="1" s="1"/>
  <c r="I63" i="1"/>
  <c r="H63" i="1"/>
  <c r="A67" i="1" l="1"/>
  <c r="A70" i="5"/>
  <c r="F64" i="1"/>
  <c r="B64" i="1" s="1"/>
  <c r="C64" i="1" s="1"/>
  <c r="G64" i="1"/>
  <c r="D64" i="1" s="1"/>
  <c r="E64" i="1" s="1"/>
  <c r="I64" i="1"/>
  <c r="H64" i="1"/>
  <c r="A68" i="1" l="1"/>
  <c r="A71" i="5"/>
  <c r="F67" i="1"/>
  <c r="B67" i="1" s="1"/>
  <c r="G67" i="1"/>
  <c r="D67" i="1" s="1"/>
  <c r="E67" i="1" s="1"/>
  <c r="I67" i="1"/>
  <c r="H67" i="1"/>
  <c r="A69" i="1" l="1"/>
  <c r="A72" i="5"/>
  <c r="D66" i="1"/>
  <c r="C67" i="1"/>
  <c r="F68" i="1"/>
  <c r="B68" i="1" s="1"/>
  <c r="C68" i="1" s="1"/>
  <c r="G68" i="1"/>
  <c r="D68" i="1" s="1"/>
  <c r="E68" i="1" s="1"/>
  <c r="I68" i="1"/>
  <c r="H68" i="1"/>
  <c r="A70" i="1" l="1"/>
  <c r="A73" i="5"/>
  <c r="C66" i="1"/>
  <c r="C65" i="1"/>
  <c r="E65" i="1"/>
  <c r="F69" i="1"/>
  <c r="B69" i="1" s="1"/>
  <c r="C69" i="1" s="1"/>
  <c r="G69" i="1"/>
  <c r="D69" i="1" s="1"/>
  <c r="E69" i="1" s="1"/>
  <c r="I69" i="1"/>
  <c r="H69" i="1"/>
  <c r="A71" i="1" l="1"/>
  <c r="A74" i="5"/>
  <c r="F70" i="1"/>
  <c r="B70" i="1" s="1"/>
  <c r="G70" i="1"/>
  <c r="D70" i="1" s="1"/>
  <c r="E70" i="1" s="1"/>
  <c r="I70" i="1"/>
  <c r="H70" i="1"/>
  <c r="F71" i="1" l="1"/>
  <c r="B71" i="1" s="1"/>
  <c r="C71" i="1" s="1"/>
  <c r="G71" i="1"/>
  <c r="D71" i="1" s="1"/>
  <c r="E71" i="1" s="1"/>
  <c r="I71" i="1"/>
  <c r="H71" i="1"/>
  <c r="C70" i="1"/>
  <c r="A72" i="1"/>
  <c r="A75" i="5"/>
  <c r="A73" i="1" l="1"/>
  <c r="A76" i="5"/>
  <c r="F72" i="1"/>
  <c r="B72" i="1" s="1"/>
  <c r="G72" i="1"/>
  <c r="D72" i="1" s="1"/>
  <c r="E72" i="1" s="1"/>
  <c r="I72" i="1"/>
  <c r="H72" i="1"/>
  <c r="A74" i="1" l="1"/>
  <c r="A77" i="5"/>
  <c r="C72" i="1"/>
  <c r="F73" i="1"/>
  <c r="B73" i="1" s="1"/>
  <c r="G73" i="1"/>
  <c r="D73" i="1" s="1"/>
  <c r="E73" i="1" s="1"/>
  <c r="I73" i="1"/>
  <c r="H73" i="1"/>
  <c r="C73" i="1" l="1"/>
  <c r="F74" i="1"/>
  <c r="B74" i="1" s="1"/>
  <c r="C74" i="1" s="1"/>
  <c r="G74" i="1"/>
  <c r="D74" i="1" s="1"/>
  <c r="E74" i="1" s="1"/>
  <c r="I74" i="1"/>
  <c r="H74" i="1"/>
  <c r="A75" i="1"/>
  <c r="A78" i="5"/>
  <c r="A76" i="1" l="1"/>
  <c r="A81" i="5"/>
  <c r="F75" i="1"/>
  <c r="B75" i="1" s="1"/>
  <c r="G75" i="1"/>
  <c r="D75" i="1" s="1"/>
  <c r="E75" i="1" s="1"/>
  <c r="I75" i="1"/>
  <c r="H75" i="1"/>
  <c r="A79" i="1" l="1"/>
  <c r="A82" i="5"/>
  <c r="C75" i="1"/>
  <c r="F76" i="1"/>
  <c r="B76" i="1" s="1"/>
  <c r="C76" i="1" s="1"/>
  <c r="G76" i="1"/>
  <c r="D76" i="1" s="1"/>
  <c r="E76" i="1" s="1"/>
  <c r="I76" i="1"/>
  <c r="H76" i="1"/>
  <c r="A80" i="1" l="1"/>
  <c r="A83" i="5"/>
  <c r="F79" i="1"/>
  <c r="B79" i="1" s="1"/>
  <c r="G79" i="1"/>
  <c r="D79" i="1" s="1"/>
  <c r="E79" i="1" s="1"/>
  <c r="I79" i="1"/>
  <c r="H79" i="1"/>
  <c r="A81" i="1" l="1"/>
  <c r="A84" i="5"/>
  <c r="D78" i="1"/>
  <c r="C79" i="1"/>
  <c r="F80" i="1"/>
  <c r="B80" i="1" s="1"/>
  <c r="C80" i="1" s="1"/>
  <c r="G80" i="1"/>
  <c r="D80" i="1" s="1"/>
  <c r="E80" i="1" s="1"/>
  <c r="I80" i="1"/>
  <c r="H80" i="1"/>
  <c r="A82" i="1" l="1"/>
  <c r="A85" i="5"/>
  <c r="C77" i="1"/>
  <c r="C78" i="1"/>
  <c r="E77" i="1"/>
  <c r="F81" i="1"/>
  <c r="B81" i="1" s="1"/>
  <c r="C81" i="1" s="1"/>
  <c r="G81" i="1"/>
  <c r="D81" i="1" s="1"/>
  <c r="E81" i="1" s="1"/>
  <c r="I81" i="1"/>
  <c r="H81" i="1"/>
  <c r="A83" i="1" l="1"/>
  <c r="A86" i="5"/>
  <c r="F82" i="1"/>
  <c r="B82" i="1" s="1"/>
  <c r="C82" i="1" s="1"/>
  <c r="G82" i="1"/>
  <c r="D82" i="1" s="1"/>
  <c r="E82" i="1" s="1"/>
  <c r="I82" i="1"/>
  <c r="H82" i="1"/>
  <c r="F83" i="1" l="1"/>
  <c r="B83" i="1" s="1"/>
  <c r="C83" i="1" s="1"/>
  <c r="G83" i="1"/>
  <c r="D83" i="1" s="1"/>
  <c r="E83" i="1" s="1"/>
  <c r="I83" i="1"/>
  <c r="H83" i="1"/>
  <c r="A84" i="1"/>
  <c r="A87" i="5"/>
  <c r="A85" i="1" l="1"/>
  <c r="A88" i="5"/>
  <c r="F84" i="1"/>
  <c r="B84" i="1" s="1"/>
  <c r="G84" i="1"/>
  <c r="D84" i="1" s="1"/>
  <c r="E84" i="1" s="1"/>
  <c r="I84" i="1"/>
  <c r="H84" i="1"/>
  <c r="A86" i="1" l="1"/>
  <c r="A89" i="5"/>
  <c r="C84" i="1"/>
  <c r="F85" i="1"/>
  <c r="B85" i="1" s="1"/>
  <c r="G85" i="1"/>
  <c r="D85" i="1" s="1"/>
  <c r="E85" i="1" s="1"/>
  <c r="I85" i="1"/>
  <c r="H85" i="1"/>
  <c r="C85" i="1" l="1"/>
  <c r="F86" i="1"/>
  <c r="B86" i="1" s="1"/>
  <c r="C86" i="1" s="1"/>
  <c r="G86" i="1"/>
  <c r="D86" i="1" s="1"/>
  <c r="E86" i="1" s="1"/>
  <c r="I86" i="1"/>
  <c r="H86" i="1"/>
  <c r="A87" i="1"/>
  <c r="A92" i="5"/>
  <c r="F87" i="1" l="1"/>
  <c r="B87" i="1" s="1"/>
  <c r="C87" i="1" s="1"/>
  <c r="G87" i="1"/>
  <c r="D87" i="1" s="1"/>
  <c r="E87" i="1" s="1"/>
  <c r="I87" i="1"/>
  <c r="H87" i="1"/>
  <c r="A90" i="1"/>
  <c r="A93" i="5"/>
  <c r="A91" i="1" l="1"/>
  <c r="A94" i="5"/>
  <c r="F90" i="1"/>
  <c r="B90" i="1" s="1"/>
  <c r="G90" i="1"/>
  <c r="D90" i="1" s="1"/>
  <c r="E90" i="1" s="1"/>
  <c r="I90" i="1"/>
  <c r="H90" i="1"/>
  <c r="A92" i="1" l="1"/>
  <c r="A95" i="5"/>
  <c r="D89" i="1"/>
  <c r="C90" i="1"/>
  <c r="F91" i="1"/>
  <c r="B91" i="1" s="1"/>
  <c r="C91" i="1" s="1"/>
  <c r="G91" i="1"/>
  <c r="D91" i="1" s="1"/>
  <c r="E91" i="1" s="1"/>
  <c r="I91" i="1"/>
  <c r="H91" i="1"/>
  <c r="A93" i="1" l="1"/>
  <c r="A96" i="5"/>
  <c r="C88" i="1"/>
  <c r="C89" i="1"/>
  <c r="E88" i="1"/>
  <c r="F92" i="1"/>
  <c r="B92" i="1" s="1"/>
  <c r="C92" i="1" s="1"/>
  <c r="G92" i="1"/>
  <c r="D92" i="1" s="1"/>
  <c r="E92" i="1" s="1"/>
  <c r="I92" i="1"/>
  <c r="H92" i="1"/>
  <c r="A94" i="1" l="1"/>
  <c r="A97" i="5"/>
  <c r="F93" i="1"/>
  <c r="B93" i="1" s="1"/>
  <c r="G93" i="1"/>
  <c r="D93" i="1" s="1"/>
  <c r="E93" i="1" s="1"/>
  <c r="I93" i="1"/>
  <c r="H93" i="1"/>
  <c r="A95" i="1" l="1"/>
  <c r="A98" i="5"/>
  <c r="C93" i="1"/>
  <c r="F94" i="1"/>
  <c r="B94" i="1" s="1"/>
  <c r="G94" i="1"/>
  <c r="D94" i="1" s="1"/>
  <c r="E94" i="1" s="1"/>
  <c r="I94" i="1"/>
  <c r="H94" i="1"/>
  <c r="C94" i="1" l="1"/>
  <c r="F95" i="1"/>
  <c r="B95" i="1" s="1"/>
  <c r="G95" i="1"/>
  <c r="D95" i="1" s="1"/>
  <c r="E95" i="1" s="1"/>
  <c r="I95" i="1"/>
  <c r="H95" i="1"/>
  <c r="A96" i="1"/>
  <c r="A99" i="5"/>
  <c r="A97" i="1" l="1"/>
  <c r="A100" i="5"/>
  <c r="C95" i="1"/>
  <c r="F96" i="1"/>
  <c r="B96" i="1" s="1"/>
  <c r="G96" i="1"/>
  <c r="D96" i="1" s="1"/>
  <c r="E96" i="1" s="1"/>
  <c r="I96" i="1"/>
  <c r="H96" i="1"/>
  <c r="A98" i="1" l="1"/>
  <c r="A103" i="5"/>
  <c r="C96" i="1"/>
  <c r="F97" i="1"/>
  <c r="B97" i="1" s="1"/>
  <c r="G97" i="1"/>
  <c r="D97" i="1" s="1"/>
  <c r="E97" i="1" s="1"/>
  <c r="I97" i="1"/>
  <c r="H97" i="1"/>
  <c r="C97" i="1" l="1"/>
  <c r="F98" i="1"/>
  <c r="B98" i="1" s="1"/>
  <c r="C98" i="1" s="1"/>
  <c r="G98" i="1"/>
  <c r="D98" i="1" s="1"/>
  <c r="E98" i="1" s="1"/>
  <c r="I98" i="1"/>
  <c r="H98" i="1"/>
  <c r="A101" i="1"/>
  <c r="A104" i="5"/>
  <c r="F101" i="1" l="1"/>
  <c r="B101" i="1" s="1"/>
  <c r="G101" i="1"/>
  <c r="D101" i="1" s="1"/>
  <c r="E101" i="1" s="1"/>
  <c r="I101" i="1"/>
  <c r="H101" i="1"/>
  <c r="A102" i="1"/>
  <c r="A105" i="5"/>
  <c r="A103" i="1" l="1"/>
  <c r="A106" i="5"/>
  <c r="F102" i="1"/>
  <c r="B102" i="1" s="1"/>
  <c r="C102" i="1" s="1"/>
  <c r="G102" i="1"/>
  <c r="D102" i="1" s="1"/>
  <c r="E102" i="1" s="1"/>
  <c r="I102" i="1"/>
  <c r="H102" i="1"/>
  <c r="D100" i="1"/>
  <c r="C101" i="1"/>
  <c r="A104" i="1" l="1"/>
  <c r="A107" i="5"/>
  <c r="C100" i="1"/>
  <c r="E99" i="1"/>
  <c r="C99" i="1"/>
  <c r="F103" i="1"/>
  <c r="B103" i="1" s="1"/>
  <c r="C103" i="1" s="1"/>
  <c r="G103" i="1"/>
  <c r="D103" i="1" s="1"/>
  <c r="E103" i="1" s="1"/>
  <c r="I103" i="1"/>
  <c r="H103" i="1"/>
  <c r="A105" i="1" l="1"/>
  <c r="A108" i="5"/>
  <c r="F104" i="1"/>
  <c r="B104" i="1" s="1"/>
  <c r="G104" i="1"/>
  <c r="D104" i="1" s="1"/>
  <c r="E104" i="1" s="1"/>
  <c r="I104" i="1"/>
  <c r="H104" i="1"/>
  <c r="A106" i="1" l="1"/>
  <c r="A109" i="5"/>
  <c r="C104" i="1"/>
  <c r="F105" i="1"/>
  <c r="B105" i="1" s="1"/>
  <c r="G105" i="1"/>
  <c r="D105" i="1" s="1"/>
  <c r="E105" i="1" s="1"/>
  <c r="I105" i="1"/>
  <c r="H105" i="1"/>
  <c r="C105" i="1" l="1"/>
  <c r="F106" i="1"/>
  <c r="B106" i="1" s="1"/>
  <c r="G106" i="1"/>
  <c r="D106" i="1" s="1"/>
  <c r="E106" i="1" s="1"/>
  <c r="I106" i="1"/>
  <c r="H106" i="1"/>
  <c r="A107" i="1"/>
  <c r="A110" i="5"/>
  <c r="A108" i="1" l="1"/>
  <c r="A111" i="5"/>
  <c r="C106" i="1"/>
  <c r="F107" i="1"/>
  <c r="B107" i="1" s="1"/>
  <c r="G107" i="1"/>
  <c r="D107" i="1" s="1"/>
  <c r="E107" i="1" s="1"/>
  <c r="I107" i="1"/>
  <c r="H107" i="1"/>
  <c r="A109" i="1" l="1"/>
  <c r="A112" i="5"/>
  <c r="C107" i="1"/>
  <c r="F108" i="1"/>
  <c r="B108" i="1" s="1"/>
  <c r="I108" i="1"/>
  <c r="G108" i="1"/>
  <c r="D108" i="1" s="1"/>
  <c r="E108" i="1" s="1"/>
  <c r="H108" i="1"/>
  <c r="C108" i="1" l="1"/>
  <c r="F109" i="1"/>
  <c r="B109" i="1" s="1"/>
  <c r="C109" i="1" s="1"/>
  <c r="G109" i="1"/>
  <c r="D109" i="1" s="1"/>
  <c r="E109" i="1" s="1"/>
  <c r="I109" i="1"/>
  <c r="H109" i="1"/>
  <c r="A110" i="1"/>
  <c r="A113" i="5"/>
  <c r="F110" i="1" l="1"/>
  <c r="B110" i="1" s="1"/>
  <c r="C110" i="1" s="1"/>
  <c r="G110" i="1"/>
  <c r="D110" i="1" s="1"/>
  <c r="E110" i="1" s="1"/>
  <c r="I110" i="1"/>
  <c r="H110" i="1"/>
  <c r="A111" i="1"/>
  <c r="A114" i="5"/>
  <c r="A112" i="1" l="1"/>
  <c r="A117" i="5"/>
  <c r="F111" i="1"/>
  <c r="B111" i="1" s="1"/>
  <c r="C111" i="1" s="1"/>
  <c r="I111" i="1"/>
  <c r="G111" i="1"/>
  <c r="D111" i="1" s="1"/>
  <c r="E111" i="1" s="1"/>
  <c r="H111" i="1"/>
  <c r="A115" i="1" l="1"/>
  <c r="A118" i="5"/>
  <c r="F112" i="1"/>
  <c r="B112" i="1" s="1"/>
  <c r="C112" i="1" s="1"/>
  <c r="G112" i="1"/>
  <c r="D112" i="1" s="1"/>
  <c r="E112" i="1" s="1"/>
  <c r="I112" i="1"/>
  <c r="H112" i="1"/>
  <c r="A116" i="1" l="1"/>
  <c r="A119" i="5"/>
  <c r="F115" i="1"/>
  <c r="B115" i="1" s="1"/>
  <c r="I115" i="1"/>
  <c r="G115" i="1"/>
  <c r="D115" i="1" s="1"/>
  <c r="E115" i="1" s="1"/>
  <c r="H115" i="1"/>
  <c r="A117" i="1" l="1"/>
  <c r="A120" i="5"/>
  <c r="C115" i="1"/>
  <c r="D114" i="1"/>
  <c r="F116" i="1"/>
  <c r="B116" i="1" s="1"/>
  <c r="C116" i="1" s="1"/>
  <c r="G116" i="1"/>
  <c r="D116" i="1" s="1"/>
  <c r="E116" i="1" s="1"/>
  <c r="I116" i="1"/>
  <c r="H116" i="1"/>
  <c r="C113" i="1" l="1"/>
  <c r="E113" i="1"/>
  <c r="C114" i="1"/>
  <c r="A118" i="1"/>
  <c r="A121" i="5"/>
  <c r="F117" i="1"/>
  <c r="B117" i="1" s="1"/>
  <c r="C117" i="1" s="1"/>
  <c r="I117" i="1"/>
  <c r="G117" i="1"/>
  <c r="D117" i="1" s="1"/>
  <c r="E117" i="1" s="1"/>
  <c r="H117" i="1"/>
  <c r="F118" i="1" l="1"/>
  <c r="B118" i="1" s="1"/>
  <c r="C118" i="1" s="1"/>
  <c r="G118" i="1"/>
  <c r="D118" i="1" s="1"/>
  <c r="E118" i="1" s="1"/>
  <c r="I118" i="1"/>
  <c r="H118" i="1"/>
  <c r="A119" i="1"/>
  <c r="A122" i="5"/>
  <c r="F119" i="1" l="1"/>
  <c r="B119" i="1" s="1"/>
  <c r="I119" i="1"/>
  <c r="G119" i="1"/>
  <c r="D119" i="1" s="1"/>
  <c r="E119" i="1" s="1"/>
  <c r="H119" i="1"/>
  <c r="A120" i="1"/>
  <c r="A123" i="5"/>
  <c r="A121" i="1" l="1"/>
  <c r="A124" i="5"/>
  <c r="F120" i="1"/>
  <c r="B120" i="1" s="1"/>
  <c r="C120" i="1" s="1"/>
  <c r="G120" i="1"/>
  <c r="D120" i="1" s="1"/>
  <c r="E120" i="1" s="1"/>
  <c r="I120" i="1"/>
  <c r="H120" i="1"/>
  <c r="C119" i="1"/>
  <c r="A122" i="1" l="1"/>
  <c r="A125" i="5"/>
  <c r="F121" i="1"/>
  <c r="B121" i="1" s="1"/>
  <c r="I121" i="1"/>
  <c r="G121" i="1"/>
  <c r="D121" i="1" s="1"/>
  <c r="E121" i="1" s="1"/>
  <c r="H121" i="1"/>
  <c r="A123" i="1" l="1"/>
  <c r="A126" i="5"/>
  <c r="C121" i="1"/>
  <c r="F122" i="1"/>
  <c r="B122" i="1" s="1"/>
  <c r="C122" i="1" s="1"/>
  <c r="I122" i="1"/>
  <c r="G122" i="1"/>
  <c r="D122" i="1" s="1"/>
  <c r="E122" i="1" s="1"/>
  <c r="H122" i="1"/>
  <c r="A124" i="1" l="1"/>
  <c r="A129" i="5"/>
  <c r="F123" i="1"/>
  <c r="B123" i="1" s="1"/>
  <c r="C123" i="1" s="1"/>
  <c r="G123" i="1"/>
  <c r="D123" i="1" s="1"/>
  <c r="E123" i="1" s="1"/>
  <c r="I123" i="1"/>
  <c r="H123" i="1"/>
  <c r="F124" i="1" l="1"/>
  <c r="B124" i="1" s="1"/>
  <c r="C124" i="1" s="1"/>
  <c r="I124" i="1"/>
  <c r="G124" i="1"/>
  <c r="D124" i="1" s="1"/>
  <c r="E124" i="1" s="1"/>
  <c r="H124" i="1"/>
  <c r="A127" i="1"/>
  <c r="A130" i="5"/>
  <c r="F127" i="1" l="1"/>
  <c r="B127" i="1" s="1"/>
  <c r="G127" i="1"/>
  <c r="D127" i="1" s="1"/>
  <c r="E127" i="1" s="1"/>
  <c r="I127" i="1"/>
  <c r="H127" i="1"/>
  <c r="A128" i="1"/>
  <c r="A131" i="5"/>
  <c r="A129" i="1" l="1"/>
  <c r="A132" i="5"/>
  <c r="F128" i="1"/>
  <c r="B128" i="1" s="1"/>
  <c r="C128" i="1" s="1"/>
  <c r="I128" i="1"/>
  <c r="G128" i="1"/>
  <c r="D128" i="1" s="1"/>
  <c r="E128" i="1" s="1"/>
  <c r="H128" i="1"/>
  <c r="C127" i="1"/>
  <c r="D126" i="1"/>
  <c r="C125" i="1" l="1"/>
  <c r="E125" i="1"/>
  <c r="C126" i="1"/>
  <c r="A130" i="1"/>
  <c r="A133" i="5"/>
  <c r="F129" i="1"/>
  <c r="B129" i="1" s="1"/>
  <c r="C129" i="1" s="1"/>
  <c r="G129" i="1"/>
  <c r="D129" i="1" s="1"/>
  <c r="E129" i="1" s="1"/>
  <c r="I129" i="1"/>
  <c r="H129" i="1"/>
  <c r="F130" i="1" l="1"/>
  <c r="B130" i="1" s="1"/>
  <c r="I130" i="1"/>
  <c r="G130" i="1"/>
  <c r="D130" i="1" s="1"/>
  <c r="E130" i="1" s="1"/>
  <c r="H130" i="1"/>
  <c r="A131" i="1"/>
  <c r="A134" i="5"/>
  <c r="A132" i="1" l="1"/>
  <c r="A135" i="5"/>
  <c r="F131" i="1"/>
  <c r="B131" i="1" s="1"/>
  <c r="G131" i="1"/>
  <c r="D131" i="1" s="1"/>
  <c r="E131" i="1" s="1"/>
  <c r="I131" i="1"/>
  <c r="H131" i="1"/>
  <c r="C130" i="1"/>
  <c r="A133" i="1" l="1"/>
  <c r="A136" i="5"/>
  <c r="C131" i="1"/>
  <c r="F132" i="1"/>
  <c r="B132" i="1" s="1"/>
  <c r="I132" i="1"/>
  <c r="G132" i="1"/>
  <c r="D132" i="1" s="1"/>
  <c r="E132" i="1" s="1"/>
  <c r="H132" i="1"/>
  <c r="A134" i="1" l="1"/>
  <c r="A137" i="5"/>
  <c r="C132" i="1"/>
  <c r="F133" i="1"/>
  <c r="B133" i="1" s="1"/>
  <c r="C133" i="1" s="1"/>
  <c r="G133" i="1"/>
  <c r="D133" i="1" s="1"/>
  <c r="E133" i="1" s="1"/>
  <c r="I133" i="1"/>
  <c r="H133" i="1"/>
  <c r="F134" i="1" l="1"/>
  <c r="B134" i="1" s="1"/>
  <c r="I134" i="1"/>
  <c r="G134" i="1"/>
  <c r="D134" i="1" s="1"/>
  <c r="E134" i="1" s="1"/>
  <c r="H134" i="1"/>
  <c r="A135" i="1"/>
  <c r="A140" i="5"/>
  <c r="F135" i="1" l="1"/>
  <c r="B135" i="1" s="1"/>
  <c r="I135" i="1"/>
  <c r="G135" i="1"/>
  <c r="D135" i="1" s="1"/>
  <c r="E135" i="1" s="1"/>
  <c r="H135" i="1"/>
  <c r="A138" i="1"/>
  <c r="A141" i="5"/>
  <c r="C134" i="1"/>
  <c r="F138" i="1" l="1"/>
  <c r="B138" i="1" s="1"/>
  <c r="G138" i="1"/>
  <c r="D138" i="1" s="1"/>
  <c r="E138" i="1" s="1"/>
  <c r="I138" i="1"/>
  <c r="H138" i="1"/>
  <c r="C135" i="1"/>
  <c r="A139" i="1"/>
  <c r="A142" i="5"/>
  <c r="F139" i="1" l="1"/>
  <c r="B139" i="1" s="1"/>
  <c r="C139" i="1" s="1"/>
  <c r="I139" i="1"/>
  <c r="G139" i="1"/>
  <c r="D139" i="1" s="1"/>
  <c r="E139" i="1" s="1"/>
  <c r="H139" i="1"/>
  <c r="A140" i="1"/>
  <c r="A143" i="5"/>
  <c r="C138" i="1"/>
  <c r="D137" i="1"/>
  <c r="E136" i="1" l="1"/>
  <c r="C136" i="1"/>
  <c r="C137" i="1"/>
  <c r="A141" i="1"/>
  <c r="A144" i="5"/>
  <c r="F140" i="1"/>
  <c r="B140" i="1" s="1"/>
  <c r="C140" i="1" s="1"/>
  <c r="G140" i="1"/>
  <c r="D140" i="1" s="1"/>
  <c r="E140" i="1" s="1"/>
  <c r="I140" i="1"/>
  <c r="H140" i="1"/>
  <c r="F141" i="1" l="1"/>
  <c r="B141" i="1" s="1"/>
  <c r="C141" i="1" s="1"/>
  <c r="I141" i="1"/>
  <c r="G141" i="1"/>
  <c r="D141" i="1" s="1"/>
  <c r="E141" i="1" s="1"/>
  <c r="H141" i="1"/>
  <c r="A142" i="1"/>
  <c r="A145" i="5"/>
  <c r="F142" i="1" l="1"/>
  <c r="B142" i="1" s="1"/>
  <c r="G142" i="1"/>
  <c r="D142" i="1" s="1"/>
  <c r="E142" i="1" s="1"/>
  <c r="I142" i="1"/>
  <c r="H142" i="1"/>
  <c r="A143" i="1"/>
  <c r="A146" i="5"/>
  <c r="A144" i="1" l="1"/>
  <c r="A147" i="5"/>
  <c r="A145" i="1" s="1"/>
  <c r="F143" i="1"/>
  <c r="B143" i="1" s="1"/>
  <c r="I143" i="1"/>
  <c r="G143" i="1"/>
  <c r="D143" i="1" s="1"/>
  <c r="E143" i="1" s="1"/>
  <c r="H143" i="1"/>
  <c r="C142" i="1"/>
  <c r="C143" i="1" l="1"/>
  <c r="AF136" i="1"/>
  <c r="F145" i="1"/>
  <c r="B145" i="1" s="1"/>
  <c r="I145" i="1"/>
  <c r="G145" i="1"/>
  <c r="D145" i="1" s="1"/>
  <c r="H145" i="1"/>
  <c r="F144" i="1"/>
  <c r="B144" i="1" s="1"/>
  <c r="G144" i="1"/>
  <c r="D144" i="1" s="1"/>
  <c r="E144" i="1" s="1"/>
  <c r="I144" i="1"/>
  <c r="H144" i="1"/>
  <c r="AF3" i="1" l="1"/>
  <c r="AF2" i="1"/>
  <c r="AF15" i="1"/>
  <c r="AF14" i="1"/>
  <c r="AF27" i="1"/>
  <c r="AF28" i="1"/>
  <c r="AF38" i="1"/>
  <c r="AF39" i="1"/>
  <c r="AF51" i="1"/>
  <c r="AF52" i="1"/>
  <c r="AF65" i="1"/>
  <c r="AF66" i="1"/>
  <c r="AF77" i="1"/>
  <c r="AF78" i="1"/>
  <c r="AF88" i="1"/>
  <c r="AF89" i="1"/>
  <c r="AF99" i="1"/>
  <c r="AF100" i="1"/>
  <c r="AF113" i="1"/>
  <c r="AF114" i="1"/>
  <c r="AF125" i="1"/>
  <c r="AF126" i="1"/>
  <c r="AF137" i="1"/>
  <c r="C144" i="1"/>
  <c r="BC136" i="1"/>
  <c r="AX136" i="1"/>
  <c r="N137" i="1"/>
  <c r="AY137" i="1"/>
  <c r="AX137" i="1"/>
  <c r="Q137" i="1"/>
  <c r="S136" i="1"/>
  <c r="V136" i="1"/>
  <c r="Z137" i="1"/>
  <c r="Y137" i="1"/>
  <c r="BB136" i="1"/>
  <c r="AR136" i="1"/>
  <c r="AW136" i="1"/>
  <c r="AU137" i="1"/>
  <c r="AT137" i="1"/>
  <c r="AZ136" i="1"/>
  <c r="P137" i="1"/>
  <c r="R136" i="1"/>
  <c r="U137" i="1"/>
  <c r="O136" i="1"/>
  <c r="S137" i="1"/>
  <c r="U136" i="1"/>
  <c r="Y136" i="1"/>
  <c r="X137" i="1"/>
  <c r="T137" i="1"/>
  <c r="AB136" i="1"/>
  <c r="AE136" i="1"/>
  <c r="AJ137" i="1"/>
  <c r="AI137" i="1"/>
  <c r="AV136" i="1"/>
  <c r="O137" i="1"/>
  <c r="R137" i="1"/>
  <c r="T136" i="1"/>
  <c r="M137" i="1"/>
  <c r="P136" i="1"/>
  <c r="X136" i="1"/>
  <c r="AA136" i="1"/>
  <c r="AD137" i="1"/>
  <c r="AC137" i="1"/>
  <c r="BB137" i="1"/>
  <c r="BA136" i="1"/>
  <c r="AD136" i="1"/>
  <c r="AI136" i="1"/>
  <c r="AG137" i="1"/>
  <c r="AE137" i="1"/>
  <c r="AL136" i="1"/>
  <c r="AO136" i="1"/>
  <c r="AR137" i="1"/>
  <c r="AQ137" i="1"/>
  <c r="BC137" i="1"/>
  <c r="Q136" i="1"/>
  <c r="Z136" i="1"/>
  <c r="AC136" i="1"/>
  <c r="AB137" i="1"/>
  <c r="AA137" i="1"/>
  <c r="AG136" i="1"/>
  <c r="AK136" i="1"/>
  <c r="AN137" i="1"/>
  <c r="AM137" i="1"/>
  <c r="N136" i="1"/>
  <c r="P7" i="4" s="1"/>
  <c r="AN136" i="1"/>
  <c r="AQ136" i="1"/>
  <c r="AP137" i="1"/>
  <c r="AO137" i="1"/>
  <c r="AU136" i="1"/>
  <c r="AY136" i="1"/>
  <c r="BA137" i="1"/>
  <c r="AZ137" i="1"/>
  <c r="V137" i="1"/>
  <c r="M136" i="1"/>
  <c r="P5" i="4" s="1"/>
  <c r="AJ136" i="1"/>
  <c r="AM136" i="1"/>
  <c r="AL137" i="1"/>
  <c r="AK137" i="1"/>
  <c r="AP136" i="1"/>
  <c r="AT136" i="1"/>
  <c r="AW137" i="1"/>
  <c r="AV137" i="1"/>
  <c r="E145" i="1"/>
  <c r="P6" i="4"/>
  <c r="C145" i="1"/>
  <c r="AG2" i="1"/>
  <c r="AY3" i="1"/>
  <c r="D11" i="2"/>
  <c r="Y3" i="1"/>
  <c r="AW2" i="1"/>
  <c r="AI2" i="1"/>
  <c r="M3" i="1"/>
  <c r="AO3" i="1"/>
  <c r="Z3" i="1"/>
  <c r="AO2" i="1"/>
  <c r="R2" i="1"/>
  <c r="D8" i="2"/>
  <c r="N3" i="1"/>
  <c r="AM2" i="1"/>
  <c r="N2" i="1"/>
  <c r="AT3" i="1"/>
  <c r="AD3" i="1"/>
  <c r="AT2" i="1"/>
  <c r="AI3" i="1"/>
  <c r="S2" i="1"/>
  <c r="AL3" i="1"/>
  <c r="BB2" i="1"/>
  <c r="AQ2" i="1"/>
  <c r="M2" i="1"/>
  <c r="E5" i="4" s="1"/>
  <c r="AX3" i="1"/>
  <c r="AJ3" i="1"/>
  <c r="AX2" i="1"/>
  <c r="BC3" i="1"/>
  <c r="X2" i="1"/>
  <c r="AP3" i="1"/>
  <c r="D14" i="2"/>
  <c r="P3" i="1"/>
  <c r="AN2" i="1"/>
  <c r="AN3" i="1"/>
  <c r="O3" i="1"/>
  <c r="AZ3" i="1"/>
  <c r="AB2" i="1"/>
  <c r="AU3" i="1"/>
  <c r="D19" i="2"/>
  <c r="T3" i="1"/>
  <c r="AR2" i="1"/>
  <c r="AC2" i="1"/>
  <c r="D18" i="2"/>
  <c r="AK3" i="1"/>
  <c r="D16" i="2"/>
  <c r="AC3" i="1"/>
  <c r="V2" i="1"/>
  <c r="AV2" i="1"/>
  <c r="V3" i="1"/>
  <c r="D17" i="2"/>
  <c r="O2" i="1"/>
  <c r="AD2" i="1"/>
  <c r="AU2" i="1"/>
  <c r="BC2" i="1"/>
  <c r="AG3" i="1"/>
  <c r="P2" i="1"/>
  <c r="R3" i="1"/>
  <c r="D12" i="2"/>
  <c r="D15" i="2"/>
  <c r="Z2" i="1"/>
  <c r="AP2" i="1"/>
  <c r="Q2" i="1"/>
  <c r="AB3" i="1"/>
  <c r="BA3" i="1"/>
  <c r="BB3" i="1"/>
  <c r="AK2" i="1"/>
  <c r="U3" i="1"/>
  <c r="U2" i="1"/>
  <c r="AL2" i="1"/>
  <c r="BA2" i="1"/>
  <c r="X3" i="1"/>
  <c r="AW3" i="1"/>
  <c r="AV3" i="1"/>
  <c r="AE2" i="1"/>
  <c r="Q3" i="1"/>
  <c r="AE3" i="1"/>
  <c r="D13" i="2"/>
  <c r="Y2" i="1"/>
  <c r="AQ3" i="1"/>
  <c r="S3" i="1"/>
  <c r="AR3" i="1"/>
  <c r="AM3" i="1"/>
  <c r="AA2" i="1"/>
  <c r="AZ2" i="1"/>
  <c r="AA3" i="1"/>
  <c r="D9" i="2"/>
  <c r="T2" i="1"/>
  <c r="AJ2" i="1"/>
  <c r="AY2" i="1"/>
  <c r="D10" i="2"/>
  <c r="AD15" i="1"/>
  <c r="AU15" i="1"/>
  <c r="AY14" i="1"/>
  <c r="AT15" i="1"/>
  <c r="AQ15" i="1"/>
  <c r="AQ14" i="1"/>
  <c r="S15" i="1"/>
  <c r="X14" i="1"/>
  <c r="R15" i="1"/>
  <c r="P15" i="1"/>
  <c r="AZ14" i="1"/>
  <c r="AB15" i="1"/>
  <c r="AG14" i="1"/>
  <c r="AA15" i="1"/>
  <c r="Y15" i="1"/>
  <c r="Y14" i="1"/>
  <c r="AO14" i="1"/>
  <c r="BC15" i="1"/>
  <c r="Z14" i="1"/>
  <c r="U14" i="1"/>
  <c r="AJ14" i="1"/>
  <c r="T15" i="1"/>
  <c r="AM14" i="1"/>
  <c r="AK14" i="1"/>
  <c r="AN15" i="1"/>
  <c r="M15" i="1"/>
  <c r="N14" i="1"/>
  <c r="P14" i="1"/>
  <c r="AZ15" i="1"/>
  <c r="AW15" i="1"/>
  <c r="BB14" i="1"/>
  <c r="AD14" i="1"/>
  <c r="T14" i="1"/>
  <c r="R14" i="1"/>
  <c r="U15" i="1"/>
  <c r="AL15" i="1"/>
  <c r="AP14" i="1"/>
  <c r="AK15" i="1"/>
  <c r="AI15" i="1"/>
  <c r="AO15" i="1"/>
  <c r="Q14" i="1"/>
  <c r="AJ15" i="1"/>
  <c r="AG15" i="1"/>
  <c r="AL14" i="1"/>
  <c r="N15" i="1"/>
  <c r="AC15" i="1"/>
  <c r="AV14" i="1"/>
  <c r="AT14" i="1"/>
  <c r="BB15" i="1"/>
  <c r="V15" i="1"/>
  <c r="AM15" i="1"/>
  <c r="Q15" i="1"/>
  <c r="O15" i="1"/>
  <c r="S14" i="1"/>
  <c r="M14" i="1"/>
  <c r="F5" i="4" s="1"/>
  <c r="AW14" i="1"/>
  <c r="AC14" i="1"/>
  <c r="AA14" i="1"/>
  <c r="AI14" i="1"/>
  <c r="AX14" i="1"/>
  <c r="O14" i="1"/>
  <c r="F7" i="4" s="1"/>
  <c r="AR14" i="1"/>
  <c r="AN14" i="1"/>
  <c r="AX15" i="1"/>
  <c r="V14" i="1"/>
  <c r="F14" i="4" s="1"/>
  <c r="AR15" i="1"/>
  <c r="AP15" i="1"/>
  <c r="AU14" i="1"/>
  <c r="BA14" i="1"/>
  <c r="AE14" i="1"/>
  <c r="BA15" i="1"/>
  <c r="AY15" i="1"/>
  <c r="BC14" i="1"/>
  <c r="F47" i="4" s="1"/>
  <c r="AE15" i="1"/>
  <c r="AV15" i="1"/>
  <c r="Z15" i="1"/>
  <c r="X15" i="1"/>
  <c r="AB14" i="1"/>
  <c r="S27" i="1"/>
  <c r="Z28" i="1"/>
  <c r="U27" i="1"/>
  <c r="AG27" i="1"/>
  <c r="AO28" i="1"/>
  <c r="U28" i="1"/>
  <c r="AB28" i="1"/>
  <c r="O28" i="1"/>
  <c r="Y27" i="1"/>
  <c r="AZ28" i="1"/>
  <c r="AB27" i="1"/>
  <c r="AP28" i="1"/>
  <c r="BA28" i="1"/>
  <c r="AM28" i="1"/>
  <c r="AC27" i="1"/>
  <c r="M27" i="1"/>
  <c r="G5" i="4" s="1"/>
  <c r="AK28" i="1"/>
  <c r="AC28" i="1"/>
  <c r="AK27" i="1"/>
  <c r="AV27" i="1"/>
  <c r="AX27" i="1"/>
  <c r="AN28" i="1"/>
  <c r="X27" i="1"/>
  <c r="AU27" i="1"/>
  <c r="BB28" i="1"/>
  <c r="V28" i="1"/>
  <c r="AT28" i="1"/>
  <c r="AD27" i="1"/>
  <c r="AX28" i="1"/>
  <c r="AI28" i="1"/>
  <c r="BA27" i="1"/>
  <c r="AG28" i="1"/>
  <c r="AR28" i="1"/>
  <c r="AU28" i="1"/>
  <c r="R28" i="1"/>
  <c r="M28" i="1"/>
  <c r="AA27" i="1"/>
  <c r="AM27" i="1"/>
  <c r="AW27" i="1"/>
  <c r="T28" i="1"/>
  <c r="AQ28" i="1"/>
  <c r="T27" i="1"/>
  <c r="R27" i="1"/>
  <c r="AE27" i="1"/>
  <c r="V27" i="1"/>
  <c r="AZ27" i="1"/>
  <c r="AR27" i="1"/>
  <c r="AA28" i="1"/>
  <c r="AE28" i="1"/>
  <c r="P28" i="1"/>
  <c r="BC27" i="1"/>
  <c r="X28" i="1"/>
  <c r="AJ28" i="1"/>
  <c r="P27" i="1"/>
  <c r="AT27" i="1"/>
  <c r="Q28" i="1"/>
  <c r="AY28" i="1"/>
  <c r="AJ27" i="1"/>
  <c r="S28" i="1"/>
  <c r="AW28" i="1"/>
  <c r="AP27" i="1"/>
  <c r="Y28" i="1"/>
  <c r="N27" i="1"/>
  <c r="O27" i="1"/>
  <c r="AQ27" i="1"/>
  <c r="Z27" i="1"/>
  <c r="AD28" i="1"/>
  <c r="BC28" i="1"/>
  <c r="AY27" i="1"/>
  <c r="BB27" i="1"/>
  <c r="AN27" i="1"/>
  <c r="AV28" i="1"/>
  <c r="Q27" i="1"/>
  <c r="AL28" i="1"/>
  <c r="AL27" i="1"/>
  <c r="AI27" i="1"/>
  <c r="N28" i="1"/>
  <c r="AO27" i="1"/>
  <c r="AL38" i="1"/>
  <c r="P38" i="1"/>
  <c r="Z39" i="1"/>
  <c r="AY39" i="1"/>
  <c r="AO38" i="1"/>
  <c r="N38" i="1"/>
  <c r="AQ38" i="1"/>
  <c r="AB39" i="1"/>
  <c r="R38" i="1"/>
  <c r="AE39" i="1"/>
  <c r="AM38" i="1"/>
  <c r="AT38" i="1"/>
  <c r="AT39" i="1"/>
  <c r="T39" i="1"/>
  <c r="AJ38" i="1"/>
  <c r="AI39" i="1"/>
  <c r="AW38" i="1"/>
  <c r="X38" i="1"/>
  <c r="AW39" i="1"/>
  <c r="AB38" i="1"/>
  <c r="BA38" i="1"/>
  <c r="X39" i="1"/>
  <c r="AV38" i="1"/>
  <c r="M39" i="1"/>
  <c r="Z38" i="1"/>
  <c r="AY38" i="1"/>
  <c r="AL39" i="1"/>
  <c r="AZ38" i="1"/>
  <c r="BB39" i="1"/>
  <c r="AD38" i="1"/>
  <c r="P39" i="1"/>
  <c r="AO39" i="1"/>
  <c r="AK38" i="1"/>
  <c r="BC39" i="1"/>
  <c r="V39" i="1"/>
  <c r="AV39" i="1"/>
  <c r="AJ39" i="1"/>
  <c r="M38" i="1"/>
  <c r="H5" i="4" s="1"/>
  <c r="AP38" i="1"/>
  <c r="AA39" i="1"/>
  <c r="AZ39" i="1"/>
  <c r="S39" i="1"/>
  <c r="AI38" i="1"/>
  <c r="AU39" i="1"/>
  <c r="U39" i="1"/>
  <c r="O38" i="1"/>
  <c r="H7" i="4" s="1"/>
  <c r="AN38" i="1"/>
  <c r="Y39" i="1"/>
  <c r="AR39" i="1"/>
  <c r="U38" i="1"/>
  <c r="H24" i="4" s="1"/>
  <c r="AU38" i="1"/>
  <c r="AK39" i="1"/>
  <c r="AA38" i="1"/>
  <c r="V38" i="1"/>
  <c r="AG39" i="1"/>
  <c r="N39" i="1"/>
  <c r="AM39" i="1"/>
  <c r="AE38" i="1"/>
  <c r="AP39" i="1"/>
  <c r="Q39" i="1"/>
  <c r="BC38" i="1"/>
  <c r="AG38" i="1"/>
  <c r="T38" i="1"/>
  <c r="AD39" i="1"/>
  <c r="Q38" i="1"/>
  <c r="AX39" i="1"/>
  <c r="O39" i="1"/>
  <c r="AC38" i="1"/>
  <c r="AN39" i="1"/>
  <c r="S38" i="1"/>
  <c r="AR38" i="1"/>
  <c r="AC39" i="1"/>
  <c r="R39" i="1"/>
  <c r="AQ39" i="1"/>
  <c r="AX38" i="1"/>
  <c r="Y38" i="1"/>
  <c r="BA39" i="1"/>
  <c r="BB38" i="1"/>
  <c r="BB52" i="1"/>
  <c r="P52" i="1"/>
  <c r="AN51" i="1"/>
  <c r="AU52" i="1"/>
  <c r="AD52" i="1"/>
  <c r="AX51" i="1"/>
  <c r="AG51" i="1"/>
  <c r="AC51" i="1"/>
  <c r="AZ52" i="1"/>
  <c r="AK52" i="1"/>
  <c r="AW52" i="1"/>
  <c r="AL51" i="1"/>
  <c r="P51" i="1"/>
  <c r="R52" i="1"/>
  <c r="AI52" i="1"/>
  <c r="AJ52" i="1"/>
  <c r="AD51" i="1"/>
  <c r="AT52" i="1"/>
  <c r="V51" i="1"/>
  <c r="O51" i="1"/>
  <c r="X51" i="1"/>
  <c r="O52" i="1"/>
  <c r="V52" i="1"/>
  <c r="AV52" i="1"/>
  <c r="Y51" i="1"/>
  <c r="U52" i="1"/>
  <c r="AL52" i="1"/>
  <c r="AR52" i="1"/>
  <c r="AP51" i="1"/>
  <c r="AR51" i="1"/>
  <c r="AC52" i="1"/>
  <c r="BC51" i="1"/>
  <c r="AQ51" i="1"/>
  <c r="S52" i="1"/>
  <c r="Z52" i="1"/>
  <c r="AY52" i="1"/>
  <c r="AO52" i="1"/>
  <c r="N51" i="1"/>
  <c r="AT51" i="1"/>
  <c r="Z51" i="1"/>
  <c r="AU51" i="1"/>
  <c r="N52" i="1"/>
  <c r="AM52" i="1"/>
  <c r="BA51" i="1"/>
  <c r="M52" i="1"/>
  <c r="AE51" i="1"/>
  <c r="AB51" i="1"/>
  <c r="AZ51" i="1"/>
  <c r="AB52" i="1"/>
  <c r="R51" i="1"/>
  <c r="S51" i="1"/>
  <c r="AN52" i="1"/>
  <c r="U51" i="1"/>
  <c r="AJ51" i="1"/>
  <c r="T52" i="1"/>
  <c r="BC52" i="1"/>
  <c r="Q52" i="1"/>
  <c r="AP52" i="1"/>
  <c r="AA52" i="1"/>
  <c r="AQ52" i="1"/>
  <c r="T51" i="1"/>
  <c r="AA51" i="1"/>
  <c r="AK51" i="1"/>
  <c r="AM51" i="1"/>
  <c r="X52" i="1"/>
  <c r="AW51" i="1"/>
  <c r="Y52" i="1"/>
  <c r="AE52" i="1"/>
  <c r="BB51" i="1"/>
  <c r="AI51" i="1"/>
  <c r="BA52" i="1"/>
  <c r="AY51" i="1"/>
  <c r="Q51" i="1"/>
  <c r="M51" i="1"/>
  <c r="I5" i="4" s="1"/>
  <c r="AO51" i="1"/>
  <c r="AV51" i="1"/>
  <c r="AG52" i="1"/>
  <c r="AX52" i="1"/>
  <c r="AP66" i="1"/>
  <c r="V65" i="1"/>
  <c r="Y66" i="1"/>
  <c r="AJ65" i="1"/>
  <c r="AB65" i="1"/>
  <c r="AW66" i="1"/>
  <c r="AZ65" i="1"/>
  <c r="BA65" i="1"/>
  <c r="AE66" i="1"/>
  <c r="S66" i="1"/>
  <c r="N66" i="1"/>
  <c r="AQ66" i="1"/>
  <c r="AX66" i="1"/>
  <c r="AI65" i="1"/>
  <c r="AG66" i="1"/>
  <c r="BA66" i="1"/>
  <c r="AG65" i="1"/>
  <c r="Z65" i="1"/>
  <c r="P66" i="1"/>
  <c r="AT65" i="1"/>
  <c r="Z66" i="1"/>
  <c r="AY66" i="1"/>
  <c r="U65" i="1"/>
  <c r="AY65" i="1"/>
  <c r="AR65" i="1"/>
  <c r="AI66" i="1"/>
  <c r="AD65" i="1"/>
  <c r="T66" i="1"/>
  <c r="AK65" i="1"/>
  <c r="Q66" i="1"/>
  <c r="AX65" i="1"/>
  <c r="AN66" i="1"/>
  <c r="S65" i="1"/>
  <c r="AT66" i="1"/>
  <c r="AC65" i="1"/>
  <c r="O66" i="1"/>
  <c r="AJ66" i="1"/>
  <c r="BC65" i="1"/>
  <c r="BB66" i="1"/>
  <c r="AL65" i="1"/>
  <c r="X66" i="1"/>
  <c r="AR66" i="1"/>
  <c r="X65" i="1"/>
  <c r="AO65" i="1"/>
  <c r="AD66" i="1"/>
  <c r="BC66" i="1"/>
  <c r="M65" i="1"/>
  <c r="J5" i="4" s="1"/>
  <c r="AU65" i="1"/>
  <c r="AK66" i="1"/>
  <c r="T65" i="1"/>
  <c r="Q65" i="1"/>
  <c r="AQ65" i="1"/>
  <c r="AW65" i="1"/>
  <c r="AM66" i="1"/>
  <c r="R65" i="1"/>
  <c r="AM65" i="1"/>
  <c r="AE65" i="1"/>
  <c r="U66" i="1"/>
  <c r="BB65" i="1"/>
  <c r="AA65" i="1"/>
  <c r="AV65" i="1"/>
  <c r="N65" i="1"/>
  <c r="AN65" i="1"/>
  <c r="AC66" i="1"/>
  <c r="V66" i="1"/>
  <c r="AZ66" i="1"/>
  <c r="O65" i="1"/>
  <c r="AP65" i="1"/>
  <c r="R66" i="1"/>
  <c r="AV66" i="1"/>
  <c r="AO66" i="1"/>
  <c r="Y65" i="1"/>
  <c r="AA66" i="1"/>
  <c r="P65" i="1"/>
  <c r="AL66" i="1"/>
  <c r="AB66" i="1"/>
  <c r="M66" i="1"/>
  <c r="AU66" i="1"/>
  <c r="P78" i="1"/>
  <c r="AX77" i="1"/>
  <c r="AZ77" i="1"/>
  <c r="Q77" i="1"/>
  <c r="AX78" i="1"/>
  <c r="S77" i="1"/>
  <c r="N78" i="1"/>
  <c r="AU78" i="1"/>
  <c r="AW78" i="1"/>
  <c r="AZ78" i="1"/>
  <c r="AD78" i="1"/>
  <c r="AB78" i="1"/>
  <c r="AL77" i="1"/>
  <c r="AJ77" i="1"/>
  <c r="BA77" i="1"/>
  <c r="AR78" i="1"/>
  <c r="AP78" i="1"/>
  <c r="AQ78" i="1"/>
  <c r="AO78" i="1"/>
  <c r="BC78" i="1"/>
  <c r="Q78" i="1"/>
  <c r="O78" i="1"/>
  <c r="AG77" i="1"/>
  <c r="AD77" i="1"/>
  <c r="M77" i="1"/>
  <c r="K5" i="4" s="1"/>
  <c r="T77" i="1"/>
  <c r="BB77" i="1"/>
  <c r="AJ78" i="1"/>
  <c r="AG78" i="1"/>
  <c r="AY77" i="1"/>
  <c r="AW77" i="1"/>
  <c r="X77" i="1"/>
  <c r="AQ77" i="1"/>
  <c r="AO77" i="1"/>
  <c r="BA78" i="1"/>
  <c r="AY78" i="1"/>
  <c r="AC78" i="1"/>
  <c r="AA78" i="1"/>
  <c r="BB78" i="1"/>
  <c r="U78" i="1"/>
  <c r="S78" i="1"/>
  <c r="AP77" i="1"/>
  <c r="AN77" i="1"/>
  <c r="O77" i="1"/>
  <c r="AI78" i="1"/>
  <c r="AE78" i="1"/>
  <c r="N77" i="1"/>
  <c r="K6" i="4" s="1"/>
  <c r="AI77" i="1"/>
  <c r="AE77" i="1"/>
  <c r="AV78" i="1"/>
  <c r="AT78" i="1"/>
  <c r="P77" i="1"/>
  <c r="AN78" i="1"/>
  <c r="AL78" i="1"/>
  <c r="T78" i="1"/>
  <c r="R78" i="1"/>
  <c r="U77" i="1"/>
  <c r="AC77" i="1"/>
  <c r="Y77" i="1"/>
  <c r="AA77" i="1"/>
  <c r="V77" i="1"/>
  <c r="AM78" i="1"/>
  <c r="AK78" i="1"/>
  <c r="Z77" i="1"/>
  <c r="AV77" i="1"/>
  <c r="AT77" i="1"/>
  <c r="AU77" i="1"/>
  <c r="AR77" i="1"/>
  <c r="R77" i="1"/>
  <c r="M78" i="1"/>
  <c r="BC77" i="1"/>
  <c r="Z78" i="1"/>
  <c r="X78" i="1"/>
  <c r="Y78" i="1"/>
  <c r="V78" i="1"/>
  <c r="AB77" i="1"/>
  <c r="AM77" i="1"/>
  <c r="AK77" i="1"/>
  <c r="AN89" i="1"/>
  <c r="AD88" i="1"/>
  <c r="P88" i="1"/>
  <c r="AO88" i="1"/>
  <c r="T88" i="1"/>
  <c r="N88" i="1"/>
  <c r="X89" i="1"/>
  <c r="AQ88" i="1"/>
  <c r="AO89" i="1"/>
  <c r="T89" i="1"/>
  <c r="AA88" i="1"/>
  <c r="AQ89" i="1"/>
  <c r="AR88" i="1"/>
  <c r="X88" i="1"/>
  <c r="AA89" i="1"/>
  <c r="AU88" i="1"/>
  <c r="BB89" i="1"/>
  <c r="AL89" i="1"/>
  <c r="Q89" i="1"/>
  <c r="AM88" i="1"/>
  <c r="AZ88" i="1"/>
  <c r="AG89" i="1"/>
  <c r="BC88" i="1"/>
  <c r="AY89" i="1"/>
  <c r="U88" i="1"/>
  <c r="AV89" i="1"/>
  <c r="AE88" i="1"/>
  <c r="AM89" i="1"/>
  <c r="V88" i="1"/>
  <c r="AB88" i="1"/>
  <c r="AW88" i="1"/>
  <c r="AC89" i="1"/>
  <c r="AX89" i="1"/>
  <c r="AV88" i="1"/>
  <c r="AB89" i="1"/>
  <c r="BC89" i="1"/>
  <c r="S89" i="1"/>
  <c r="O88" i="1"/>
  <c r="Y89" i="1"/>
  <c r="AT89" i="1"/>
  <c r="AC88" i="1"/>
  <c r="AX88" i="1"/>
  <c r="BA89" i="1"/>
  <c r="AZ89" i="1"/>
  <c r="AK88" i="1"/>
  <c r="AI88" i="1"/>
  <c r="O89" i="1"/>
  <c r="AD89" i="1"/>
  <c r="P89" i="1"/>
  <c r="AK89" i="1"/>
  <c r="AI89" i="1"/>
  <c r="R88" i="1"/>
  <c r="M88" i="1"/>
  <c r="L5" i="4" s="1"/>
  <c r="AJ88" i="1"/>
  <c r="M89" i="1"/>
  <c r="Z88" i="1"/>
  <c r="Y88" i="1"/>
  <c r="AT88" i="1"/>
  <c r="Z89" i="1"/>
  <c r="AU89" i="1"/>
  <c r="BA88" i="1"/>
  <c r="AY88" i="1"/>
  <c r="AE89" i="1"/>
  <c r="AP88" i="1"/>
  <c r="V89" i="1"/>
  <c r="U89" i="1"/>
  <c r="AP89" i="1"/>
  <c r="Q88" i="1"/>
  <c r="AG88" i="1"/>
  <c r="N89" i="1"/>
  <c r="AW89" i="1"/>
  <c r="S88" i="1"/>
  <c r="AN88" i="1"/>
  <c r="AL88" i="1"/>
  <c r="R89" i="1"/>
  <c r="AJ89" i="1"/>
  <c r="AR89" i="1"/>
  <c r="BB88" i="1"/>
  <c r="BB99" i="1"/>
  <c r="V100" i="1"/>
  <c r="AU99" i="1"/>
  <c r="AP100" i="1"/>
  <c r="Z100" i="1"/>
  <c r="Z99" i="1"/>
  <c r="M99" i="1"/>
  <c r="M5" i="4" s="1"/>
  <c r="AN100" i="1"/>
  <c r="AT99" i="1"/>
  <c r="AC99" i="1"/>
  <c r="BA99" i="1"/>
  <c r="S100" i="1"/>
  <c r="AQ99" i="1"/>
  <c r="AT100" i="1"/>
  <c r="AC100" i="1"/>
  <c r="V99" i="1"/>
  <c r="AQ100" i="1"/>
  <c r="AW99" i="1"/>
  <c r="AG99" i="1"/>
  <c r="AR100" i="1"/>
  <c r="AW100" i="1"/>
  <c r="S99" i="1"/>
  <c r="AJ99" i="1"/>
  <c r="AL99" i="1"/>
  <c r="N100" i="1"/>
  <c r="Q100" i="1"/>
  <c r="AG100" i="1"/>
  <c r="AV99" i="1"/>
  <c r="X100" i="1"/>
  <c r="Y100" i="1"/>
  <c r="AO100" i="1"/>
  <c r="AM99" i="1"/>
  <c r="O100" i="1"/>
  <c r="BA100" i="1"/>
  <c r="X99" i="1"/>
  <c r="AN99" i="1"/>
  <c r="N99" i="1"/>
  <c r="M6" i="4" s="1"/>
  <c r="AD99" i="1"/>
  <c r="Y99" i="1"/>
  <c r="AO99" i="1"/>
  <c r="AJ100" i="1"/>
  <c r="AY100" i="1"/>
  <c r="M100" i="1"/>
  <c r="AZ99" i="1"/>
  <c r="AB100" i="1"/>
  <c r="AD100" i="1"/>
  <c r="AU100" i="1"/>
  <c r="P99" i="1"/>
  <c r="AZ100" i="1"/>
  <c r="AE99" i="1"/>
  <c r="AI99" i="1"/>
  <c r="AX99" i="1"/>
  <c r="T100" i="1"/>
  <c r="AK100" i="1"/>
  <c r="AY99" i="1"/>
  <c r="AA100" i="1"/>
  <c r="U100" i="1"/>
  <c r="AL100" i="1"/>
  <c r="Q99" i="1"/>
  <c r="AP99" i="1"/>
  <c r="R100" i="1"/>
  <c r="T99" i="1"/>
  <c r="AK99" i="1"/>
  <c r="AV100" i="1"/>
  <c r="AA99" i="1"/>
  <c r="O99" i="1"/>
  <c r="AB99" i="1"/>
  <c r="AR99" i="1"/>
  <c r="AM100" i="1"/>
  <c r="R99" i="1"/>
  <c r="BB100" i="1"/>
  <c r="P100" i="1"/>
  <c r="AE100" i="1"/>
  <c r="AI100" i="1"/>
  <c r="AX100" i="1"/>
  <c r="BC99" i="1"/>
  <c r="BC100" i="1"/>
  <c r="U99" i="1"/>
  <c r="Y114" i="1"/>
  <c r="AD113" i="1"/>
  <c r="AW114" i="1"/>
  <c r="O114" i="1"/>
  <c r="AC113" i="1"/>
  <c r="AZ114" i="1"/>
  <c r="R114" i="1"/>
  <c r="X113" i="1"/>
  <c r="AP114" i="1"/>
  <c r="Q114" i="1"/>
  <c r="AQ114" i="1"/>
  <c r="AW113" i="1"/>
  <c r="O113" i="1"/>
  <c r="AG114" i="1"/>
  <c r="AV113" i="1"/>
  <c r="V113" i="1"/>
  <c r="AK114" i="1"/>
  <c r="AP113" i="1"/>
  <c r="BC113" i="1"/>
  <c r="AJ114" i="1"/>
  <c r="BA113" i="1"/>
  <c r="AA114" i="1"/>
  <c r="AG113" i="1"/>
  <c r="AY114" i="1"/>
  <c r="Z114" i="1"/>
  <c r="AO113" i="1"/>
  <c r="M114" i="1"/>
  <c r="T114" i="1"/>
  <c r="AJ113" i="1"/>
  <c r="BA114" i="1"/>
  <c r="AE113" i="1"/>
  <c r="AT114" i="1"/>
  <c r="AY113" i="1"/>
  <c r="Z113" i="1"/>
  <c r="AR114" i="1"/>
  <c r="S114" i="1"/>
  <c r="Y113" i="1"/>
  <c r="AM114" i="1"/>
  <c r="N114" i="1"/>
  <c r="AX113" i="1"/>
  <c r="M113" i="1"/>
  <c r="N5" i="4" s="1"/>
  <c r="AC114" i="1"/>
  <c r="AR113" i="1"/>
  <c r="S113" i="1"/>
  <c r="AL114" i="1"/>
  <c r="AQ113" i="1"/>
  <c r="P113" i="1"/>
  <c r="AE114" i="1"/>
  <c r="BC114" i="1"/>
  <c r="AB114" i="1"/>
  <c r="AI113" i="1"/>
  <c r="AV114" i="1"/>
  <c r="V114" i="1"/>
  <c r="AL113" i="1"/>
  <c r="BB113" i="1"/>
  <c r="U114" i="1"/>
  <c r="AA113" i="1"/>
  <c r="AX114" i="1"/>
  <c r="AB113" i="1"/>
  <c r="AU114" i="1"/>
  <c r="AZ113" i="1"/>
  <c r="R113" i="1"/>
  <c r="AO114" i="1"/>
  <c r="P114" i="1"/>
  <c r="U113" i="1"/>
  <c r="AN114" i="1"/>
  <c r="AT113" i="1"/>
  <c r="T113" i="1"/>
  <c r="AU113" i="1"/>
  <c r="N113" i="1"/>
  <c r="AD114" i="1"/>
  <c r="AK113" i="1"/>
  <c r="Q113" i="1"/>
  <c r="AI114" i="1"/>
  <c r="AN113" i="1"/>
  <c r="BB114" i="1"/>
  <c r="X114" i="1"/>
  <c r="AM113" i="1"/>
  <c r="AQ126" i="1"/>
  <c r="AL125" i="1"/>
  <c r="AE126" i="1"/>
  <c r="P125" i="1"/>
  <c r="U125" i="1"/>
  <c r="AU125" i="1"/>
  <c r="AO126" i="1"/>
  <c r="BA125" i="1"/>
  <c r="AD125" i="1"/>
  <c r="S125" i="1"/>
  <c r="N126" i="1"/>
  <c r="Q126" i="1"/>
  <c r="AP126" i="1"/>
  <c r="AB125" i="1"/>
  <c r="V126" i="1"/>
  <c r="BB126" i="1"/>
  <c r="AY126" i="1"/>
  <c r="Q125" i="1"/>
  <c r="AO125" i="1"/>
  <c r="R126" i="1"/>
  <c r="AV126" i="1"/>
  <c r="M125" i="1"/>
  <c r="O5" i="4" s="1"/>
  <c r="AX125" i="1"/>
  <c r="AA126" i="1"/>
  <c r="BC126" i="1"/>
  <c r="U126" i="1"/>
  <c r="M126" i="1"/>
  <c r="T125" i="1"/>
  <c r="AT125" i="1"/>
  <c r="AD126" i="1"/>
  <c r="Z125" i="1"/>
  <c r="AC125" i="1"/>
  <c r="AQ125" i="1"/>
  <c r="AL126" i="1"/>
  <c r="BB125" i="1"/>
  <c r="AA125" i="1"/>
  <c r="AZ125" i="1"/>
  <c r="AU126" i="1"/>
  <c r="O125" i="1"/>
  <c r="AK125" i="1"/>
  <c r="Y125" i="1"/>
  <c r="S126" i="1"/>
  <c r="AK126" i="1"/>
  <c r="N125" i="1"/>
  <c r="O6" i="4" s="1"/>
  <c r="AI125" i="1"/>
  <c r="AB126" i="1"/>
  <c r="AT126" i="1"/>
  <c r="R125" i="1"/>
  <c r="AJ125" i="1"/>
  <c r="AM125" i="1"/>
  <c r="X126" i="1"/>
  <c r="AW126" i="1"/>
  <c r="AR125" i="1"/>
  <c r="AV125" i="1"/>
  <c r="AG126" i="1"/>
  <c r="P126" i="1"/>
  <c r="AX126" i="1"/>
  <c r="V125" i="1"/>
  <c r="AN125" i="1"/>
  <c r="Y126" i="1"/>
  <c r="BC125" i="1"/>
  <c r="AE125" i="1"/>
  <c r="AW125" i="1"/>
  <c r="O126" i="1"/>
  <c r="AJ126" i="1"/>
  <c r="AZ126" i="1"/>
  <c r="AN126" i="1"/>
  <c r="AC126" i="1"/>
  <c r="AP125" i="1"/>
  <c r="AI126" i="1"/>
  <c r="X125" i="1"/>
  <c r="BA126" i="1"/>
  <c r="AY125" i="1"/>
  <c r="AG125" i="1"/>
  <c r="AM126" i="1"/>
  <c r="T126" i="1"/>
  <c r="AR126" i="1"/>
  <c r="Z126" i="1"/>
  <c r="K24" i="4" l="1"/>
  <c r="E24" i="4"/>
  <c r="E8" i="4"/>
  <c r="N24" i="4"/>
  <c r="M24" i="4"/>
  <c r="F24" i="4"/>
  <c r="I24" i="4"/>
  <c r="P24" i="4"/>
  <c r="O24" i="4"/>
  <c r="L24" i="4"/>
  <c r="J24" i="4"/>
  <c r="G24" i="4"/>
  <c r="O25" i="4"/>
  <c r="K47" i="4"/>
  <c r="M33" i="4"/>
  <c r="O12" i="4"/>
  <c r="N9" i="4"/>
  <c r="N8" i="4"/>
  <c r="J7" i="4"/>
  <c r="J9" i="4"/>
  <c r="G7" i="4"/>
  <c r="G8" i="4"/>
  <c r="H9" i="4"/>
  <c r="G30" i="4"/>
  <c r="G22" i="4"/>
  <c r="G6" i="4"/>
  <c r="E7" i="4"/>
  <c r="P13" i="4"/>
  <c r="P8" i="4"/>
  <c r="O47" i="4"/>
  <c r="M7" i="4"/>
  <c r="K29" i="4"/>
  <c r="K36" i="4"/>
  <c r="K38" i="4"/>
  <c r="M8" i="4"/>
  <c r="K19" i="4"/>
  <c r="N6" i="4"/>
  <c r="L9" i="4"/>
  <c r="L7" i="4"/>
  <c r="K8" i="4"/>
  <c r="K27" i="4"/>
  <c r="K7" i="4"/>
  <c r="K34" i="4"/>
  <c r="K12" i="4"/>
  <c r="K22" i="4"/>
  <c r="K28" i="4"/>
  <c r="J8" i="4"/>
  <c r="J6" i="4"/>
  <c r="O7" i="4"/>
  <c r="N7" i="4"/>
  <c r="L8" i="4"/>
  <c r="I33" i="4"/>
  <c r="I35" i="4"/>
  <c r="I8" i="4"/>
  <c r="F6" i="4"/>
  <c r="E6" i="4"/>
  <c r="P29" i="4"/>
  <c r="O9" i="4"/>
  <c r="O8" i="4"/>
  <c r="L6" i="4"/>
  <c r="K13" i="4"/>
  <c r="I6" i="4"/>
  <c r="I7" i="4"/>
  <c r="H6" i="4"/>
  <c r="H8" i="4"/>
  <c r="F8" i="4"/>
  <c r="M47" i="4"/>
  <c r="N47" i="4"/>
  <c r="L47" i="4"/>
  <c r="H47" i="4"/>
  <c r="G47" i="4"/>
  <c r="P47" i="4"/>
  <c r="J47" i="4"/>
  <c r="I47" i="4"/>
  <c r="E47" i="4"/>
  <c r="P21" i="4"/>
  <c r="P22" i="4"/>
  <c r="P36" i="4"/>
  <c r="P32" i="4"/>
  <c r="P28" i="4"/>
  <c r="P18" i="4"/>
  <c r="P27" i="4"/>
  <c r="P19" i="4"/>
  <c r="P35" i="4"/>
  <c r="P38" i="4"/>
  <c r="P9" i="4"/>
  <c r="P39" i="4"/>
  <c r="P46" i="4"/>
  <c r="P45" i="4"/>
  <c r="P33" i="4"/>
  <c r="P44" i="4"/>
  <c r="P16" i="4"/>
  <c r="O43" i="4"/>
  <c r="O16" i="4"/>
  <c r="O34" i="4"/>
  <c r="K31" i="4"/>
  <c r="K39" i="4"/>
  <c r="K14" i="4"/>
  <c r="K17" i="4"/>
  <c r="K23" i="4"/>
  <c r="K32" i="4"/>
  <c r="K35" i="4"/>
  <c r="K25" i="4"/>
  <c r="F23" i="4"/>
  <c r="P12" i="4"/>
  <c r="P30" i="4"/>
  <c r="P14" i="4"/>
  <c r="P31" i="4"/>
  <c r="P10" i="4"/>
  <c r="P42" i="4"/>
  <c r="P11" i="4"/>
  <c r="P41" i="4"/>
  <c r="P43" i="4"/>
  <c r="P23" i="4"/>
  <c r="P34" i="4"/>
  <c r="P40" i="4"/>
  <c r="P25" i="4"/>
  <c r="P20" i="4"/>
  <c r="P17" i="4"/>
  <c r="H17" i="4"/>
  <c r="N44" i="4"/>
  <c r="N27" i="4"/>
  <c r="N17" i="4"/>
  <c r="N40" i="4"/>
  <c r="N21" i="4"/>
  <c r="L17" i="4"/>
  <c r="L14" i="4"/>
  <c r="L23" i="4"/>
  <c r="L13" i="4"/>
  <c r="L44" i="4"/>
  <c r="L19" i="4"/>
  <c r="L12" i="4"/>
  <c r="J42" i="4"/>
  <c r="I29" i="4"/>
  <c r="I12" i="4"/>
  <c r="I13" i="4"/>
  <c r="I11" i="4"/>
  <c r="I20" i="4"/>
  <c r="I39" i="4"/>
  <c r="I38" i="4"/>
  <c r="I34" i="4"/>
  <c r="I14" i="4"/>
  <c r="I22" i="4"/>
  <c r="I25" i="4"/>
  <c r="I32" i="4"/>
  <c r="H12" i="4"/>
  <c r="H19" i="4"/>
  <c r="H27" i="4"/>
  <c r="H40" i="4"/>
  <c r="H31" i="4"/>
  <c r="H10" i="4"/>
  <c r="H35" i="4"/>
  <c r="G34" i="4"/>
  <c r="G10" i="4"/>
  <c r="G20" i="4"/>
  <c r="G13" i="4"/>
  <c r="G11" i="4"/>
  <c r="F9" i="4"/>
  <c r="F29" i="4"/>
  <c r="F36" i="4"/>
  <c r="F17" i="4"/>
  <c r="F38" i="4"/>
  <c r="F12" i="4"/>
  <c r="F45" i="4"/>
  <c r="F22" i="4"/>
  <c r="F35" i="4"/>
  <c r="F20" i="4"/>
  <c r="F21" i="4"/>
  <c r="F16" i="4"/>
  <c r="F39" i="4"/>
  <c r="F33" i="4"/>
  <c r="F30" i="4"/>
  <c r="F46" i="4"/>
  <c r="F34" i="4"/>
  <c r="F25" i="4"/>
  <c r="F44" i="4"/>
  <c r="F11" i="4"/>
  <c r="F31" i="4"/>
  <c r="F41" i="4"/>
  <c r="F28" i="4"/>
  <c r="F43" i="4"/>
  <c r="F42" i="4"/>
  <c r="F18" i="4"/>
  <c r="F40" i="4"/>
  <c r="F27" i="4"/>
  <c r="F32" i="4"/>
  <c r="F13" i="4"/>
  <c r="M11" i="4"/>
  <c r="J23" i="4"/>
  <c r="G21" i="4"/>
  <c r="N18" i="4"/>
  <c r="H36" i="4"/>
  <c r="M41" i="4"/>
  <c r="K18" i="4"/>
  <c r="M38" i="4"/>
  <c r="G27" i="4"/>
  <c r="N30" i="4"/>
  <c r="J46" i="4"/>
  <c r="N19" i="4"/>
  <c r="N25" i="4"/>
  <c r="M17" i="4"/>
  <c r="O14" i="4"/>
  <c r="J18" i="4"/>
  <c r="O38" i="4"/>
  <c r="L45" i="4"/>
  <c r="M40" i="4"/>
  <c r="I21" i="4"/>
  <c r="H33" i="4"/>
  <c r="J33" i="4"/>
  <c r="L42" i="4"/>
  <c r="G45" i="4"/>
  <c r="M22" i="4"/>
  <c r="M42" i="4"/>
  <c r="N36" i="4"/>
  <c r="N43" i="4"/>
  <c r="M12" i="4"/>
  <c r="N23" i="4"/>
  <c r="O27" i="4"/>
  <c r="L18" i="4"/>
  <c r="J10" i="4"/>
  <c r="J43" i="4"/>
  <c r="H38" i="4"/>
  <c r="L21" i="4"/>
  <c r="J35" i="4"/>
  <c r="G29" i="4"/>
  <c r="K33" i="4"/>
  <c r="G41" i="4"/>
  <c r="J28" i="4"/>
  <c r="O19" i="4"/>
  <c r="L29" i="4"/>
  <c r="O22" i="4"/>
  <c r="G16" i="4"/>
  <c r="M10" i="4"/>
  <c r="N33" i="4"/>
  <c r="L39" i="4"/>
  <c r="I16" i="4"/>
  <c r="J21" i="4"/>
  <c r="J25" i="4"/>
  <c r="G18" i="4"/>
  <c r="I19" i="4"/>
  <c r="J13" i="4"/>
  <c r="O17" i="4"/>
  <c r="K9" i="4"/>
  <c r="M18" i="4"/>
  <c r="J29" i="4"/>
  <c r="N46" i="4"/>
  <c r="M45" i="4"/>
  <c r="M29" i="4"/>
  <c r="O44" i="4"/>
  <c r="K45" i="4"/>
  <c r="G43" i="4"/>
  <c r="H18" i="4"/>
  <c r="K41" i="4"/>
  <c r="K21" i="4"/>
  <c r="K44" i="4"/>
  <c r="G35" i="4"/>
  <c r="G17" i="4"/>
  <c r="I42" i="4"/>
  <c r="M36" i="4"/>
  <c r="J12" i="4"/>
  <c r="J11" i="4"/>
  <c r="L11" i="4"/>
  <c r="O35" i="4"/>
  <c r="L10" i="4"/>
  <c r="H43" i="4"/>
  <c r="H32" i="4"/>
  <c r="N38" i="4"/>
  <c r="M14" i="4"/>
  <c r="G33" i="4"/>
  <c r="G9" i="4"/>
  <c r="M35" i="4"/>
  <c r="M23" i="4"/>
  <c r="G23" i="4"/>
  <c r="M39" i="4"/>
  <c r="I23" i="4"/>
  <c r="J22" i="4"/>
  <c r="O46" i="4"/>
  <c r="J38" i="4"/>
  <c r="L36" i="4"/>
  <c r="H29" i="4"/>
  <c r="J14" i="4"/>
  <c r="J44" i="4"/>
  <c r="J31" i="4"/>
  <c r="G44" i="4"/>
  <c r="K20" i="4"/>
  <c r="L25" i="4"/>
  <c r="H13" i="4"/>
  <c r="O28" i="4"/>
  <c r="M9" i="4"/>
  <c r="O36" i="4"/>
  <c r="M30" i="4"/>
  <c r="O21" i="4"/>
  <c r="G36" i="4"/>
  <c r="K43" i="4"/>
  <c r="O20" i="4"/>
  <c r="O11" i="4"/>
  <c r="O39" i="4"/>
  <c r="O30" i="4"/>
  <c r="N31" i="4"/>
  <c r="N12" i="4"/>
  <c r="N35" i="4"/>
  <c r="L27" i="4"/>
  <c r="L40" i="4"/>
  <c r="L31" i="4"/>
  <c r="L35" i="4"/>
  <c r="L22" i="4"/>
  <c r="I40" i="4"/>
  <c r="I43" i="4"/>
  <c r="I41" i="4"/>
  <c r="I28" i="4"/>
  <c r="I10" i="4"/>
  <c r="I36" i="4"/>
  <c r="I30" i="4"/>
  <c r="H11" i="4"/>
  <c r="H21" i="4"/>
  <c r="H25" i="4"/>
  <c r="H23" i="4"/>
  <c r="H14" i="4"/>
  <c r="H44" i="4"/>
  <c r="H20" i="4"/>
  <c r="G12" i="4"/>
  <c r="F19" i="4"/>
  <c r="F10" i="4"/>
  <c r="E13" i="4"/>
  <c r="E9" i="4"/>
  <c r="E11" i="4"/>
  <c r="E17" i="4"/>
  <c r="E19" i="4"/>
  <c r="E46" i="4"/>
  <c r="E12" i="4"/>
  <c r="E21" i="4"/>
  <c r="E34" i="4"/>
  <c r="E32" i="4"/>
  <c r="E36" i="4"/>
  <c r="E30" i="4"/>
  <c r="E38" i="4"/>
  <c r="E23" i="4"/>
  <c r="E44" i="4"/>
  <c r="E10" i="4"/>
  <c r="E35" i="4"/>
  <c r="E39" i="4"/>
  <c r="E29" i="4"/>
  <c r="E20" i="4"/>
  <c r="E41" i="4"/>
  <c r="E14" i="4"/>
  <c r="E28" i="4"/>
  <c r="E40" i="4"/>
  <c r="E42" i="4"/>
  <c r="E45" i="4"/>
  <c r="E22" i="4"/>
  <c r="E43" i="4"/>
  <c r="E25" i="4"/>
  <c r="E16" i="4"/>
  <c r="E18" i="4"/>
  <c r="E27" i="4"/>
  <c r="E31" i="4"/>
  <c r="E33" i="4"/>
  <c r="I31" i="4"/>
  <c r="I45" i="4"/>
  <c r="I9" i="4"/>
  <c r="J36" i="4"/>
  <c r="H45" i="4"/>
  <c r="N41" i="4"/>
  <c r="N14" i="4"/>
  <c r="M25" i="4"/>
  <c r="H22" i="4"/>
  <c r="N34" i="4"/>
  <c r="K42" i="4"/>
  <c r="J32" i="4"/>
  <c r="L34" i="4"/>
  <c r="N11" i="4"/>
  <c r="I17" i="4"/>
  <c r="J27" i="4"/>
  <c r="M20" i="4"/>
  <c r="O10" i="4"/>
  <c r="K30" i="4"/>
  <c r="M19" i="4"/>
  <c r="G28" i="4"/>
  <c r="N32" i="4"/>
  <c r="J41" i="4"/>
  <c r="L20" i="4"/>
  <c r="J16" i="4"/>
  <c r="G39" i="4"/>
  <c r="L30" i="4"/>
  <c r="J39" i="4"/>
  <c r="M44" i="4"/>
  <c r="I18" i="4"/>
  <c r="O31" i="4"/>
  <c r="M13" i="4"/>
  <c r="K10" i="4"/>
  <c r="J34" i="4"/>
  <c r="G40" i="4"/>
  <c r="M32" i="4"/>
  <c r="G38" i="4"/>
  <c r="G19" i="4"/>
  <c r="L46" i="4"/>
  <c r="O18" i="4"/>
  <c r="H39" i="4"/>
  <c r="L38" i="4"/>
  <c r="K46" i="4"/>
  <c r="N13" i="4"/>
  <c r="J17" i="4"/>
  <c r="M16" i="4"/>
  <c r="K16" i="4"/>
  <c r="L43" i="4"/>
  <c r="L41" i="4"/>
  <c r="O41" i="4"/>
  <c r="N29" i="4"/>
  <c r="N42" i="4"/>
  <c r="H28" i="4"/>
  <c r="K11" i="4"/>
  <c r="M21" i="4"/>
  <c r="N10" i="4"/>
  <c r="O23" i="4"/>
  <c r="M28" i="4"/>
  <c r="M34" i="4"/>
  <c r="N20" i="4"/>
  <c r="O29" i="4"/>
  <c r="G46" i="4"/>
  <c r="H46" i="4"/>
  <c r="G32" i="4"/>
  <c r="G31" i="4"/>
  <c r="J19" i="4"/>
  <c r="M31" i="4"/>
  <c r="O32" i="4"/>
  <c r="L32" i="4"/>
  <c r="O33" i="4"/>
  <c r="G14" i="4"/>
  <c r="N45" i="4"/>
  <c r="N39" i="4"/>
  <c r="J45" i="4"/>
  <c r="J30" i="4"/>
  <c r="O13" i="4"/>
  <c r="N22" i="4"/>
  <c r="K40" i="4"/>
  <c r="H30" i="4"/>
  <c r="G42" i="4"/>
  <c r="M46" i="4"/>
  <c r="H41" i="4"/>
  <c r="N16" i="4"/>
  <c r="I46" i="4"/>
  <c r="L33" i="4"/>
  <c r="I27" i="4"/>
  <c r="M27" i="4"/>
  <c r="L16" i="4"/>
  <c r="J40" i="4"/>
  <c r="M43" i="4"/>
  <c r="I44" i="4"/>
  <c r="L28" i="4"/>
  <c r="O45" i="4"/>
  <c r="G25" i="4"/>
  <c r="N28" i="4"/>
  <c r="H16" i="4"/>
  <c r="J20" i="4"/>
  <c r="H42" i="4"/>
  <c r="O40" i="4"/>
  <c r="O42" i="4"/>
  <c r="H34" i="4"/>
</calcChain>
</file>

<file path=xl/sharedStrings.xml><?xml version="1.0" encoding="utf-8"?>
<sst xmlns="http://schemas.openxmlformats.org/spreadsheetml/2006/main" count="5578" uniqueCount="319">
  <si>
    <t>Fractions</t>
  </si>
  <si>
    <t>First name</t>
  </si>
  <si>
    <t>Last name</t>
  </si>
  <si>
    <t>Full name</t>
  </si>
  <si>
    <t>ID</t>
  </si>
  <si>
    <t>Not started</t>
  </si>
  <si>
    <t>Red</t>
  </si>
  <si>
    <t>Amber</t>
  </si>
  <si>
    <t>Green</t>
  </si>
  <si>
    <t>Click here to view tracking sheet for your class.</t>
  </si>
  <si>
    <t>Unit</t>
  </si>
  <si>
    <t>Familiarization</t>
  </si>
  <si>
    <t>Number and place value</t>
  </si>
  <si>
    <t>Adding and subtracting</t>
  </si>
  <si>
    <t>Multiplying and dividing</t>
  </si>
  <si>
    <t>Working with fractions, decimals and percentages</t>
  </si>
  <si>
    <t>Securing the learning</t>
  </si>
  <si>
    <t>Big Idea</t>
  </si>
  <si>
    <t>Unit and Session</t>
  </si>
  <si>
    <t>Curriculum Objective (from England 2014 POS)</t>
  </si>
  <si>
    <t>Raw curriculum data</t>
  </si>
  <si>
    <t>Session Title</t>
  </si>
  <si>
    <t>Session Objective</t>
  </si>
  <si>
    <t>A</t>
  </si>
  <si>
    <t>Assessment A (fill in score)</t>
  </si>
  <si>
    <t>Unit 1 - Familiarization</t>
  </si>
  <si>
    <t>Unit 1 S1</t>
  </si>
  <si>
    <t>Session 1: Becoming familiar with Numicon Shapes</t>
  </si>
  <si>
    <t>Unit 1 S2</t>
  </si>
  <si>
    <t>Session 2: Getting to know number rods</t>
  </si>
  <si>
    <t>Unit 1 S3</t>
  </si>
  <si>
    <t>Session 3: Base ten</t>
  </si>
  <si>
    <t>• To use regrouping when crossing multiples of ten.</t>
  </si>
  <si>
    <t>Unit 1 S4</t>
  </si>
  <si>
    <t>Session 4: Properties of number</t>
  </si>
  <si>
    <t>• To introduce the term ‘commutative’ in context.</t>
  </si>
  <si>
    <t>• To work systematically to produce number bonds of 8.</t>
  </si>
  <si>
    <t>Unit 2 S1</t>
  </si>
  <si>
    <t>Session 1: Whole numbers with four digits and zero as a place holder</t>
  </si>
  <si>
    <t>• To visualize, describe or draw 2-, 3- and 4-digit numbers</t>
  </si>
  <si>
    <t>• To understand and explain the role of 0 as a placeholder in 2-, 3- and 4-digit numbers.</t>
  </si>
  <si>
    <t>Unit 2 S2</t>
  </si>
  <si>
    <t>Session 2: Ordering and comparing numbers: 4-digit and 5-digit numbers</t>
  </si>
  <si>
    <t>• To order and compare numbers up to 100 000</t>
  </si>
  <si>
    <t>Unit 2 S3</t>
  </si>
  <si>
    <t>Session 3: Counting forwards and backwards, across boundaries, using multiples of ten</t>
  </si>
  <si>
    <t>• To order and compare numbers greater than 1000</t>
  </si>
  <si>
    <t>Unit 2 S4</t>
  </si>
  <si>
    <t>Session 4: Rounding numbers to use in calculations</t>
  </si>
  <si>
    <t>Unit 3 S1</t>
  </si>
  <si>
    <t>Session 1: Estimating</t>
  </si>
  <si>
    <t>• To estimate to check the reasonableness of an answer</t>
  </si>
  <si>
    <t>Unit 3 S2</t>
  </si>
  <si>
    <t>Session 2: Column adding</t>
  </si>
  <si>
    <t>Unit 3 S3</t>
  </si>
  <si>
    <t>Session 3: Column subtracting</t>
  </si>
  <si>
    <t>• To subtract numbers with up to four digits using the formal written method of column subtracting</t>
  </si>
  <si>
    <t>Unit 3 S4</t>
  </si>
  <si>
    <t>Session 4: Inverse relationships</t>
  </si>
  <si>
    <t>Unit 4 S1</t>
  </si>
  <si>
    <t>Session 1: Multiplying and dividing</t>
  </si>
  <si>
    <t>• To understand the role of zeros in multiplying.</t>
  </si>
  <si>
    <t>Unit 4 S2</t>
  </si>
  <si>
    <t>Session 2: Multiplying and dividing by 10, 100, 1000</t>
  </si>
  <si>
    <t>• To multiply a single-digit number by 10, 100 or 1000.</t>
  </si>
  <si>
    <t>Session 2: Multiplying and dividing by 10, 100, 1001</t>
  </si>
  <si>
    <t>Unit 4 S3</t>
  </si>
  <si>
    <t>Session 3: Multiplying: HTO × O</t>
  </si>
  <si>
    <t>Unit 4 S4</t>
  </si>
  <si>
    <t>Session 4: Dividing with informal methods</t>
  </si>
  <si>
    <t>• To recognize that dividing results in equal parts.</t>
  </si>
  <si>
    <t>Unit 5 S1</t>
  </si>
  <si>
    <t>Session 1: Unit fractions</t>
  </si>
  <si>
    <t>• To be able to show basic fractions on a number line.</t>
  </si>
  <si>
    <t>• To understand that fractions involve dividing.</t>
  </si>
  <si>
    <t>Unit 5 S2</t>
  </si>
  <si>
    <t>Session 2: Non-unit fractions</t>
  </si>
  <si>
    <t>Unit 5 S3</t>
  </si>
  <si>
    <t>Session 3: Fractions of amounts</t>
  </si>
  <si>
    <t>• To use a number line for tenths accurately.</t>
  </si>
  <si>
    <t>Unit 5 S4</t>
  </si>
  <si>
    <t>Session 4: Equivalent fractions</t>
  </si>
  <si>
    <t>• To recognize equivalent fractions.</t>
  </si>
  <si>
    <t>• To be able to generate equivalent fractions.</t>
  </si>
  <si>
    <t>Unit 6 S1</t>
  </si>
  <si>
    <t>Session 1: Adding and subtracting fractions (same denominator)</t>
  </si>
  <si>
    <t>Unit 6 S2</t>
  </si>
  <si>
    <t>Session 2: Fractions and decimal equivalents</t>
  </si>
  <si>
    <t>Unit 6 S3</t>
  </si>
  <si>
    <t>Session 3: Percentages</t>
  </si>
  <si>
    <t>• To know the fraction equivalents of 1%, 50% and 10%.</t>
  </si>
  <si>
    <t>Unit 6 S4</t>
  </si>
  <si>
    <t>Session 4: Multiplying a fraction by a whole number</t>
  </si>
  <si>
    <t>• To represent fraction calculations on a number line.</t>
  </si>
  <si>
    <t>Unit 7 S1</t>
  </si>
  <si>
    <t>Session 1: Place value extended to tenths and hundredths</t>
  </si>
  <si>
    <t>• To order decimals with two decimal places.</t>
  </si>
  <si>
    <t>Unit 7 S2</t>
  </si>
  <si>
    <t>Session 2: Money, money, money</t>
  </si>
  <si>
    <t>Unit 7 S3</t>
  </si>
  <si>
    <t>Session 3: Numbers to three decimal places</t>
  </si>
  <si>
    <t>Unit 7 S4</t>
  </si>
  <si>
    <t>Session 4: Ordering and rounding decimals</t>
  </si>
  <si>
    <t>Unit 8 S1</t>
  </si>
  <si>
    <t>Session 1: Using the column method with larger numbers</t>
  </si>
  <si>
    <t>Unit 8 S2</t>
  </si>
  <si>
    <t>Session 2: Adding and subtracting money</t>
  </si>
  <si>
    <t>Unit 8 S3</t>
  </si>
  <si>
    <t>Session 3: Column methods for adding and subtracting decimals</t>
  </si>
  <si>
    <t>Unit 8 S4</t>
  </si>
  <si>
    <t>Session 4: Using inverse relationships when adding and subtracting decimals</t>
  </si>
  <si>
    <t>• To add and subtract decimals up to two decimal places.</t>
  </si>
  <si>
    <t>Unit 9 S1</t>
  </si>
  <si>
    <t>Session 1: Multiplying and dividing by 10, 100 and 1000 including decimals</t>
  </si>
  <si>
    <t>Unit 9 S2</t>
  </si>
  <si>
    <t>Session 2: Multiplying 2- and 3-digit numbers</t>
  </si>
  <si>
    <t>Unit 9 S3</t>
  </si>
  <si>
    <t>• To be able to estimate an answer.</t>
  </si>
  <si>
    <t>Unit 9 S4</t>
  </si>
  <si>
    <t>Session 4: Interpreting remainders</t>
  </si>
  <si>
    <t>• To recognize a remainder.</t>
  </si>
  <si>
    <t>• To convert remainders to fractions and decimals.</t>
  </si>
  <si>
    <t>• To write a remainder as a number, fraction or decimal.</t>
  </si>
  <si>
    <t>• To write the quotient as a mixed number.</t>
  </si>
  <si>
    <t>Unit 10 S1</t>
  </si>
  <si>
    <t>Session 1: Mixed numbers</t>
  </si>
  <si>
    <t>• To identify proper and improper fractions.</t>
  </si>
  <si>
    <t>• To understand how mixed numbers are written.</t>
  </si>
  <si>
    <t>Unit 10 S2</t>
  </si>
  <si>
    <t>Session 2: Mixed numbers and the number line</t>
  </si>
  <si>
    <t>• To locate a mixed number on a fraction number line.</t>
  </si>
  <si>
    <t>• To count on and back with mixed numbers.</t>
  </si>
  <si>
    <t>Unit 10 S3</t>
  </si>
  <si>
    <t>Session 3: Finding equivalent fractions</t>
  </si>
  <si>
    <t>• To recognize and calculate equivalent fractions.</t>
  </si>
  <si>
    <t>• To understand the effect of multiplying a fraction by 1.</t>
  </si>
  <si>
    <t>Unit 10 S4</t>
  </si>
  <si>
    <t>Session 4: Comparing and ordering fractions</t>
  </si>
  <si>
    <t>Unit 11 S1</t>
  </si>
  <si>
    <t>Session 1: Adding and subtracting fractions with different denominators</t>
  </si>
  <si>
    <t>• To add and subtract fractions to 1 (e.g. 10/10 − 7/10).</t>
  </si>
  <si>
    <t>Unit 11 S2</t>
  </si>
  <si>
    <t>Session 2: Calculating with fractions and mixed numbers</t>
  </si>
  <si>
    <t>• To add and subtract mixed numbers (e.g. 5 1/2 + 4 3/10 ).</t>
  </si>
  <si>
    <t>• To multiply a mixed number (e.g. 1 3/4 × 4).</t>
  </si>
  <si>
    <t>• To recognize improper fractions (e.g. 12/4 as 12 quarters, equal to 3).</t>
  </si>
  <si>
    <t>Unit 11 S3</t>
  </si>
  <si>
    <t>Session 3: Fraction, percentage and decimal equivalents</t>
  </si>
  <si>
    <t>Unit 11 S4</t>
  </si>
  <si>
    <t>Session 4: Multiplying fractions, decimals and percentages</t>
  </si>
  <si>
    <t>Unit 12 S1</t>
  </si>
  <si>
    <t>Session 1: Using place value</t>
  </si>
  <si>
    <t>• To multiply and divide numbers by 10, 100, 100.</t>
  </si>
  <si>
    <t>Unit 12 S2</t>
  </si>
  <si>
    <t>Session 2: Adding and subtracting</t>
  </si>
  <si>
    <t>Unit 12 S3</t>
  </si>
  <si>
    <t>Session 3: Multiplying and dividing</t>
  </si>
  <si>
    <t>Unit 12 S4</t>
  </si>
  <si>
    <t>Session 4: Fractions, decimals, percentages</t>
  </si>
  <si>
    <t>Index</t>
  </si>
  <si>
    <t>1</t>
  </si>
  <si>
    <t>2</t>
  </si>
  <si>
    <t>3</t>
  </si>
  <si>
    <t>4</t>
  </si>
  <si>
    <t>5</t>
  </si>
  <si>
    <t>6</t>
  </si>
  <si>
    <t>7</t>
  </si>
  <si>
    <t>8</t>
  </si>
  <si>
    <t>9</t>
  </si>
  <si>
    <t>10</t>
  </si>
  <si>
    <t>11</t>
  </si>
  <si>
    <t>12</t>
  </si>
  <si>
    <t>Unit colour</t>
  </si>
  <si>
    <t>Unit session</t>
  </si>
  <si>
    <t>Unit title</t>
  </si>
  <si>
    <t>Title</t>
  </si>
  <si>
    <t>Sessions</t>
  </si>
  <si>
    <t>Unit &amp; Session</t>
  </si>
  <si>
    <t>• To become sufficiently familiar with Numicon Shapes so they can be used as a concrete manipulative in the forthcoming sessions.</t>
  </si>
  <si>
    <t xml:space="preserve">• To be able to match number rods with numerals.  </t>
  </si>
  <si>
    <t>• To count forwards and backwards in steps of ones, twos, threes and tens.</t>
  </si>
  <si>
    <t>• To become familiar with using number rods for whole numbers, doubles, halves and number bonds to 20, 60 and 100.</t>
  </si>
  <si>
    <t>• To represent numbers using base-ten apparatus and arrow cards.</t>
  </si>
  <si>
    <t>• To identify odd and even numbers and to use them in context.</t>
  </si>
  <si>
    <t>• To look for patterns, predict answers and check them using manipulatives.</t>
  </si>
  <si>
    <t>• To understand the quantity and column value of digits in numbers between 1000 and 100 000</t>
  </si>
  <si>
    <t>• To recognize the place value of each digit in 5-digit numbers</t>
  </si>
  <si>
    <t>• To use place value for addition and subtraction (for up to 7-digit numbers)</t>
  </si>
  <si>
    <t>• To recognize the place value of each digit up to 7-digit numbers (millions, hundred thousands, ten thousands, thousands, hundreds, tens and ones)</t>
  </si>
  <si>
    <t>• To round 5-digit numbers to the nearest 10, 100, 1000, 10 000, 100 000</t>
  </si>
  <si>
    <t>• To compare rounded numbers with unrounded numbers</t>
  </si>
  <si>
    <t>• To check that calculations are of the correct magnitude using rounding</t>
  </si>
  <si>
    <t>• To know estimates are not exact amounts and are often given as round multiples of 10, 100 or 1000</t>
  </si>
  <si>
    <t>• To use rounding to estimate answers in calculations involving numbers with up to 4 digits</t>
  </si>
  <si>
    <t>• To add numbers with up to four digits using the formal written method of column adding</t>
  </si>
  <si>
    <t>• To estimate the answer to an adding calculation before calculating and then to check answers</t>
  </si>
  <si>
    <t>• To estimate the answer to a subtracting calculation before calculating and then to check answers</t>
  </si>
  <si>
    <t>• To use the inverse relationship between adding and subtracting to solve a variety of problems</t>
  </si>
  <si>
    <t>• To know that using the inverse relationships can be useful to check calculations</t>
  </si>
  <si>
    <t>• To recognize that multiplying and dividing are inverse operations (e.g. 10 × 5 = 50 and 50 ÷ 5 = 10).</t>
  </si>
  <si>
    <t>• To recognize that multiplying is repeated adding of the same number.</t>
  </si>
  <si>
    <t>• To recognize that dividing is repeated subtracting of the same number.</t>
  </si>
  <si>
    <t>• To divide a thousands, hundreds or tens number by 10, 100 or 1000 leaving a whole number.</t>
  </si>
  <si>
    <t>• To be able to multiply a 3-digit number by a 1-digit number.</t>
  </si>
  <si>
    <t>• To be able to use the long and short written methods of multiplying.</t>
  </si>
  <si>
    <t>• To reinforce the understanding that dividing is the inverse of multiplying.</t>
  </si>
  <si>
    <t>• To understand that dividing is repeated subtracting (of the same number).</t>
  </si>
  <si>
    <t>• To know that in unit fractions of the type 1/d as d gets bigger the fraction gets smaller.</t>
  </si>
  <si>
    <t>• To be able to show basic non-unit fractions on a number line.</t>
  </si>
  <si>
    <t>• To understand that non-unit fractions involve dividing and multiplying.</t>
  </si>
  <si>
    <t>• To know that fractions of the type n/d are n times bigger than the unit fraction 1/d</t>
  </si>
  <si>
    <t>• To be able to calculate a non-unit fraction of an amount, e.g. 4/5 of 20.</t>
  </si>
  <si>
    <t>• To understand that equivalent fractions have the same value.</t>
  </si>
  <si>
    <t>• To recognize and use b/b as the equivalent fraction convertor.</t>
  </si>
  <si>
    <t>• To be able to add and subtract two (or more) fractions with the same denominator.</t>
  </si>
  <si>
    <t>• To understand how denominators and numerators are manipulated in these calculations.</t>
  </si>
  <si>
    <t>• To recognize common fractions and their decimal fractions equivalents (e.g. 1/2 = 0·5, 1/4 = 0·25, 4/10 = 0·4).</t>
  </si>
  <si>
    <t>• To compare and order decimal fractions (e.g. 0·1 is 10 times bigger than 0·01).</t>
  </si>
  <si>
    <t>• To know that percentages are a way of expressing hundredths.</t>
  </si>
  <si>
    <t>• To be able to work out simple percentages of amounts (e.g. 25% of 200, 1% of 400).</t>
  </si>
  <si>
    <t>• To understand that, e.g. 5% is half of 10% when the total amount is the same.</t>
  </si>
  <si>
    <t>• To multiply a whole number by unit and non-unit fractions (e.g. 1/5 × 200 and 3/5 × 200).</t>
  </si>
  <si>
    <t>• To link decimals with tenths and hundredths fluently and understand their position in the base-ten system.</t>
  </si>
  <si>
    <t>• To compare and order decimals to two decimal places in the context of money.</t>
  </si>
  <si>
    <t>• To understand the use of zero as a place holder in the context of money.</t>
  </si>
  <si>
    <t>• To read, write, order and compare numbers with up to three decimal places.</t>
  </si>
  <si>
    <t>• To use a number line to represent numbers with up to three decimal places.</t>
  </si>
  <si>
    <t>• To compare numbers with the same number of decimal places (with three decimal places).</t>
  </si>
  <si>
    <t>• To round numbers with up to two decimal places to the nearest whole number.</t>
  </si>
  <si>
    <t>• To round numbers with two decimal places to the nearest tenth.</t>
  </si>
  <si>
    <t>• To use the written column method for adding and subtracting (up to 5-digit numbers).</t>
  </si>
  <si>
    <t>• To use estimation and the inverse relationship between adding and subtracting to check answers.</t>
  </si>
  <si>
    <t>• To know that the decimal point separates the whole and fractional parts in decimal notation.</t>
  </si>
  <si>
    <t>• To add and subtract numbers up to two decimal places using the column method.</t>
  </si>
  <si>
    <t>• To solve simple money problems involving numbers to two decimal places.</t>
  </si>
  <si>
    <t>• To add and subtract numbers with up to three decimal places using the column method.</t>
  </si>
  <si>
    <t>• To use the inverse relationship between adding and subtracting to solve a variety of problems.</t>
  </si>
  <si>
    <t>• To multiply and divide numbers, including decimals, by 10, 100 and 1000.</t>
  </si>
  <si>
    <t>• To understand and demonstrate the new place values of digits resulting from these operations.</t>
  </si>
  <si>
    <t>• To understand the role of zero as a place holder in decimal numbers.</t>
  </si>
  <si>
    <t>• To develop an understanding of multiplying TO × TO and HTO × TO.</t>
  </si>
  <si>
    <t>• To understand that multiplying can be done as repeated adding of parts.</t>
  </si>
  <si>
    <t>• To link dividing to multiplying as the inverse operation.</t>
  </si>
  <si>
    <t>• To understand that dividing involves repeated subtracting of parts.</t>
  </si>
  <si>
    <t>• To know that an equivalent fraction will result from multiplying the numerator and the denominator by the same number.</t>
  </si>
  <si>
    <t>• To compare and order fractions with the same denominator and different numerators.</t>
  </si>
  <si>
    <t>• To compare and order fractions with the same numerator and different denominators.</t>
  </si>
  <si>
    <t>• To add and subtract fractions with different denominators (e.g. 11/12 − 1/4).</t>
  </si>
  <si>
    <t>• To recognize the percentage and decimal equivalents of 1/2, 1/4, 1/5 and 1/10.</t>
  </si>
  <si>
    <t>• To calculate percentage/fraction/decimal × whole number (e.g. 40%, 4 10, 0·4 × 80).</t>
  </si>
  <si>
    <t>• To understand and compare the similarities and differences of the three procedures.</t>
  </si>
  <si>
    <t>• To be able to appraise answers for accuracy (e.g. 40% should be less than half).</t>
  </si>
  <si>
    <t>• To review understanding of place value from thousands to thousandths.</t>
  </si>
  <si>
    <t>• To review understanding and accuracy in adding and subtracting problems, with both whole numbers and decimal numbers.</t>
  </si>
  <si>
    <t>• To use and understand the procedure for exchanging in both adding and subtracting.</t>
  </si>
  <si>
    <t>• To calculate the answer to problems, including 2-digit × 1-digit, 3-digit × 1-digit, 3-digit × 2-digit (including decimals), 3-digit ÷ 1-digit, 3-digit ÷ 1-digit and 4-digit ÷ 1-digit.</t>
  </si>
  <si>
    <t>• To secure an understanding of the equivalence of fractions, decimals and percentages.</t>
  </si>
  <si>
    <t>• To be able to convert between the three ways of writing numbers that are less than one (and equal to and more than one.)</t>
  </si>
  <si>
    <t>• To work out: percentage of a quantity, decimal × quantity and fraction × quantity.</t>
  </si>
  <si>
    <t>Session 3: The short written method of dividing: ThHTO ÷ O</t>
  </si>
  <si>
    <t>Date</t>
  </si>
  <si>
    <t>Notes</t>
  </si>
  <si>
    <t>(No curriculum objectives for this Unit, since it is about becoming familiar with the apparatus)</t>
  </si>
  <si>
    <t/>
  </si>
  <si>
    <t>(4N3a) recognise the place value of each digit in a four-digit number (thousands, hundreds, tens, and ones)</t>
  </si>
  <si>
    <t>(4N5) count backwards through zero to include negative numbers</t>
  </si>
  <si>
    <t>(4N2a)order and compare numbers beyond 1000</t>
  </si>
  <si>
    <t>(5N2 &amp; 5N3a) read, write, order and compare numbers to at least 1 000 000 and determine the value of each digit</t>
  </si>
  <si>
    <t>(4N2a) order and compare numbers beyond 1000</t>
  </si>
  <si>
    <t>(4N2a) order and compare numbers beyond 1001</t>
  </si>
  <si>
    <t>(4C2) add and subtract numbers with up to 4 digits using the formal written methods of columnar addition and subtraction where appropriate</t>
  </si>
  <si>
    <t>(4N4b) round any number to the nearest 10, 100 or 1000</t>
  </si>
  <si>
    <t>(5C3) use rounding to check answers to calculations and determine, in the context of a problem, levels of accuracy</t>
  </si>
  <si>
    <t>(4N4a) identify, represent and estimate numbers using different representations</t>
  </si>
  <si>
    <t xml:space="preserve">(4C3) estimate and use inverse operations to check answers to a calculation </t>
  </si>
  <si>
    <t xml:space="preserve">(4C2) add and subtract numbers with up to 4 digits using the formal written methods of columnar addition and subtraction where appropriate </t>
  </si>
  <si>
    <t xml:space="preserve">(4C6c) recognise and use factor pairs and commutativity in mental calculations </t>
  </si>
  <si>
    <t xml:space="preserve">(4C6b) use place value, known and derived facts to multiply and divide mentally, including: multiplying by 0 and 1; dividing by 1; multiplying together three numbers </t>
  </si>
  <si>
    <t xml:space="preserve">(4C7) multiply two-digit and three-digit numbers by a one-digit number using formal written layout </t>
  </si>
  <si>
    <t xml:space="preserve">(4F1) count up and down in hundredths; recognise that hundredths arise when dividing an object by one hundred and dividing tenths by ten. </t>
  </si>
  <si>
    <t xml:space="preserve">(4F9) find the effect of dividing a one- or two-digit number by 10 and 100, identifying the value of the digits in the answer as ones, tenths and hundredths </t>
  </si>
  <si>
    <t xml:space="preserve">(4F10a) solve problems involving increasingly harder fractions to calculate quantities, and fractions to divide quantities, including non-unit fractions where the answer is a whole number </t>
  </si>
  <si>
    <t xml:space="preserve">(4F6b) recognise and write decimal equivalents of any number of tenths or hundredths </t>
  </si>
  <si>
    <t>(4F2) recognise and show, using diagrams, families of common equivalent fractions</t>
  </si>
  <si>
    <t xml:space="preserve">(5F2b) identify, name and write equivalent fractions of a given fraction, represented visually, including tenths and hundredths </t>
  </si>
  <si>
    <t xml:space="preserve">(4F4) add and subtract fractions with the same denominator </t>
  </si>
  <si>
    <t xml:space="preserve">(5F4) add and subtract fractions with the same denominator and denominators that are multiples of the same number </t>
  </si>
  <si>
    <t xml:space="preserve">(4F6a) recognise and write decimal equivalents to 1/4, 1/2, 3/4 </t>
  </si>
  <si>
    <t xml:space="preserve">(4F8) compare numbers with the same number of decimal places up to two decimal places </t>
  </si>
  <si>
    <t xml:space="preserve">(5F11) recognise the per cent symbol (%) and understand that per cent relates to ‘number of parts per hundred’, and write percentages as a fraction with denominator 100, and as a decimal </t>
  </si>
  <si>
    <t xml:space="preserve">(5F12) solve problems which require knowing percentage and decimal equivalents of 1/2, 1/4, 1/5, 2/5, 4/5 and those fractions with a denominator of a multiple of 10 or 25. </t>
  </si>
  <si>
    <t xml:space="preserve">(5F5) multiply proper fractions and mixed numbers by whole numbers, supported by materials and diagrams </t>
  </si>
  <si>
    <t>(4F9) find the effect of dividing a one- or two-digit number by 10 and 100, identifying the value of the digits in the answer as ones, tenths and hundredths</t>
  </si>
  <si>
    <t xml:space="preserve">(5F6a) read and write decimal numbers as fractions [for example, 0.71 = 71/100] </t>
  </si>
  <si>
    <t xml:space="preserve">(4F10b) solve simple measure and money problems involving fractions and decimals to two decimal places. </t>
  </si>
  <si>
    <t xml:space="preserve"> (5F8) read, write, order and compare numbers with up to three decimal places</t>
  </si>
  <si>
    <t xml:space="preserve">(5F7) round decimals with two decimal places to the nearest whole number and to one decimal place </t>
  </si>
  <si>
    <t xml:space="preserve">(4C3)estimate and use inverse operations to check answers to a calculation </t>
  </si>
  <si>
    <t xml:space="preserve">(4C4/ 5C4) solve addition and subtraction two-step problems in contexts, deciding which operations and methods to use and why. </t>
  </si>
  <si>
    <t xml:space="preserve">(5C6b) multiply and divide whole numbers and those involving decimals by 10, 100 and 1000 </t>
  </si>
  <si>
    <t xml:space="preserve">(5N1) count forwards or backwards in steps of powers of 10 for any given number up to 1 000 000 </t>
  </si>
  <si>
    <t xml:space="preserve">(5C7a) multiply numbers up to 4 digits by a one- or two-digit number using a formal written method, including long multiplication for two-digit numbers </t>
  </si>
  <si>
    <t xml:space="preserve">(5C7b) divide numbers up to 4 digits by a one-digit number using the formal written method of short division and interpret remainders appropriately for the context </t>
  </si>
  <si>
    <t xml:space="preserve">(5F2a) recognise mixed numbers and improper fractions and convert from one form to the other and write mathematical statements &gt; 1 as a mixed number [for example, 2/5 + 4/5 = 6/5 = 1 1/5] </t>
  </si>
  <si>
    <t>(5F2a) recognise mixed numbers and improper fractions and convert from one form to the other and write mathematical statements &gt; 1 as a mixed number [for example, 2/5 + 4/5 = 6/5 = 1 1/5 ]</t>
  </si>
  <si>
    <t>• To recognize that 1 can be represented as 2/2 or 7/7 or b/b.</t>
  </si>
  <si>
    <t xml:space="preserve">(4N4a) identify, represent and estimate numbers using different representations </t>
  </si>
  <si>
    <t xml:space="preserve">(4F2) recognise and show, using diagrams, families of common equivalent fractions </t>
  </si>
  <si>
    <t xml:space="preserve">(5F3) compare and order fractions whose denominators are all multiples of the same number </t>
  </si>
  <si>
    <t xml:space="preserve">(5F2a) recognise mixed numbers and improper fractions and convert from one form to the other and write mathematical statements &gt; 1 as a mixed number [for example, 2/5 + 4/5 = 6/5 = 1 1/5 ] </t>
  </si>
  <si>
    <t xml:space="preserve">(5C3) use rounding to check answers to calculations and determine, in the context of a problem, levels of accuracy </t>
  </si>
  <si>
    <t>(5N1) count forwards or backwards in steps of powers of 10 for any given number up to 1 000 000</t>
  </si>
  <si>
    <t xml:space="preserve">(5C2) add and subtract whole numbers with more than 4 digits, including using formal written methods (columnar addition and subtraction) </t>
  </si>
  <si>
    <t xml:space="preserve">(5F8) read, write, order and compare numbers with up to three decimal places </t>
  </si>
  <si>
    <t xml:space="preserve">(5F10) solve problems involving number up to three decimal places </t>
  </si>
  <si>
    <t xml:space="preserve"> </t>
  </si>
  <si>
    <t>Jane</t>
  </si>
  <si>
    <t>Smith</t>
  </si>
  <si>
    <t>Curriculum Objective 
(from England 2014 Year 4 and Year 5 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</si>
</sst>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11"/>
      <color theme="0"/>
      <name val="Calibri"/>
      <family val="2"/>
      <scheme val="minor"/>
    </font>
    <font>
      <u/>
      <sz val="11"/>
      <color theme="10"/>
      <name val="Calibri"/>
      <family val="2"/>
      <scheme val="minor"/>
    </font>
    <font>
      <b/>
      <sz val="11"/>
      <color theme="1"/>
      <name val="Calibri"/>
      <family val="2"/>
      <scheme val="minor"/>
    </font>
    <font>
      <sz val="11"/>
      <color rgb="FFFF0000"/>
      <name val="Calibri"/>
      <family val="2"/>
      <scheme val="minor"/>
    </font>
    <font>
      <sz val="11"/>
      <color rgb="FFFFC000"/>
      <name val="Calibri"/>
      <family val="2"/>
      <scheme val="minor"/>
    </font>
    <font>
      <sz val="11"/>
      <color rgb="FF00B050"/>
      <name val="Calibri"/>
      <family val="2"/>
      <scheme val="minor"/>
    </font>
    <font>
      <b/>
      <sz val="10"/>
      <color theme="1"/>
      <name val="Calibri"/>
      <family val="2"/>
      <scheme val="minor"/>
    </font>
    <font>
      <sz val="14"/>
      <color theme="1"/>
      <name val="Calibri"/>
      <family val="2"/>
      <scheme val="minor"/>
    </font>
    <font>
      <b/>
      <sz val="14"/>
      <color theme="1"/>
      <name val="Calibri"/>
      <family val="2"/>
      <scheme val="minor"/>
    </font>
    <font>
      <u/>
      <sz val="14"/>
      <color theme="10"/>
      <name val="Calibri"/>
      <family val="2"/>
      <scheme val="minor"/>
    </font>
    <font>
      <b/>
      <sz val="12"/>
      <color theme="1"/>
      <name val="Calibri"/>
      <family val="2"/>
      <scheme val="minor"/>
    </font>
    <font>
      <sz val="10"/>
      <color theme="0"/>
      <name val="Calibri"/>
      <family val="2"/>
      <scheme val="minor"/>
    </font>
    <font>
      <sz val="10"/>
      <color theme="1"/>
      <name val="Calibri"/>
      <family val="2"/>
      <scheme val="minor"/>
    </font>
    <font>
      <i/>
      <sz val="10"/>
      <color theme="1"/>
      <name val="Calibri"/>
      <family val="2"/>
      <scheme val="minor"/>
    </font>
  </fonts>
  <fills count="10">
    <fill>
      <patternFill patternType="none"/>
    </fill>
    <fill>
      <patternFill patternType="gray125"/>
    </fill>
    <fill>
      <patternFill patternType="solid">
        <fgColor theme="9" tint="0.79998168889431442"/>
        <bgColor indexed="64"/>
      </patternFill>
    </fill>
    <fill>
      <patternFill patternType="solid">
        <fgColor theme="8" tint="0.79998168889431442"/>
        <bgColor indexed="64"/>
      </patternFill>
    </fill>
    <fill>
      <patternFill patternType="solid">
        <fgColor rgb="FFFF0000"/>
        <bgColor indexed="64"/>
      </patternFill>
    </fill>
    <fill>
      <patternFill patternType="solid">
        <fgColor rgb="FFFFC000"/>
        <bgColor indexed="64"/>
      </patternFill>
    </fill>
    <fill>
      <patternFill patternType="solid">
        <fgColor rgb="FF00B050"/>
        <bgColor indexed="64"/>
      </patternFill>
    </fill>
    <fill>
      <patternFill patternType="solid">
        <fgColor theme="6" tint="0.79998168889431442"/>
        <bgColor indexed="64"/>
      </patternFill>
    </fill>
    <fill>
      <patternFill patternType="solid">
        <fgColor theme="0" tint="-0.34998626667073579"/>
        <bgColor indexed="64"/>
      </patternFill>
    </fill>
    <fill>
      <patternFill patternType="solid">
        <fgColor theme="0" tint="-0.1499984740745262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ck">
        <color indexed="64"/>
      </top>
      <bottom style="thin">
        <color indexed="64"/>
      </bottom>
      <diagonal/>
    </border>
    <border>
      <left style="thin">
        <color auto="1"/>
      </left>
      <right style="thin">
        <color auto="1"/>
      </right>
      <top style="thin">
        <color auto="1"/>
      </top>
      <bottom style="medium">
        <color auto="1"/>
      </bottom>
      <diagonal/>
    </border>
    <border>
      <left/>
      <right/>
      <top/>
      <bottom style="medium">
        <color indexed="64"/>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medium">
        <color indexed="64"/>
      </bottom>
      <diagonal/>
    </border>
    <border>
      <left/>
      <right style="thin">
        <color indexed="64"/>
      </right>
      <top style="thick">
        <color indexed="64"/>
      </top>
      <bottom/>
      <diagonal/>
    </border>
    <border>
      <left/>
      <right/>
      <top style="thick">
        <color indexed="64"/>
      </top>
      <bottom/>
      <diagonal/>
    </border>
    <border>
      <left/>
      <right style="thin">
        <color indexed="64"/>
      </right>
      <top/>
      <bottom/>
      <diagonal/>
    </border>
    <border>
      <left/>
      <right style="thin">
        <color indexed="64"/>
      </right>
      <top/>
      <bottom style="thick">
        <color indexed="64"/>
      </bottom>
      <diagonal/>
    </border>
    <border>
      <left/>
      <right/>
      <top/>
      <bottom style="thick">
        <color indexed="64"/>
      </bottom>
      <diagonal/>
    </border>
    <border>
      <left style="thin">
        <color indexed="64"/>
      </left>
      <right style="thin">
        <color indexed="64"/>
      </right>
      <top style="thin">
        <color indexed="64"/>
      </top>
      <bottom style="thick">
        <color indexed="64"/>
      </bottom>
      <diagonal/>
    </border>
  </borders>
  <cellStyleXfs count="2">
    <xf numFmtId="0" fontId="0" fillId="0" borderId="0"/>
    <xf numFmtId="0" fontId="2" fillId="0" borderId="0" applyNumberFormat="0" applyFill="0" applyBorder="0" applyAlignment="0" applyProtection="0"/>
  </cellStyleXfs>
  <cellXfs count="129">
    <xf numFmtId="0" fontId="0" fillId="0" borderId="0" xfId="0"/>
    <xf numFmtId="0" fontId="0" fillId="0" borderId="0" xfId="0" applyAlignment="1">
      <alignment vertical="top" wrapText="1"/>
    </xf>
    <xf numFmtId="0" fontId="0" fillId="2" borderId="1" xfId="0" applyFill="1" applyBorder="1" applyAlignment="1">
      <alignment vertical="top" wrapText="1"/>
    </xf>
    <xf numFmtId="0" fontId="0" fillId="3" borderId="1" xfId="0" applyFill="1" applyBorder="1" applyAlignment="1">
      <alignment vertical="top" wrapText="1"/>
    </xf>
    <xf numFmtId="0" fontId="3" fillId="0" borderId="0" xfId="0" applyFont="1" applyAlignment="1">
      <alignment horizontal="center"/>
    </xf>
    <xf numFmtId="0" fontId="1" fillId="0" borderId="0" xfId="0" applyFont="1"/>
    <xf numFmtId="0" fontId="4" fillId="4" borderId="0" xfId="0" applyFont="1" applyFill="1"/>
    <xf numFmtId="0" fontId="5" fillId="5" borderId="0" xfId="0" applyFont="1" applyFill="1"/>
    <xf numFmtId="0" fontId="6" fillId="6" borderId="0" xfId="0" applyFont="1" applyFill="1"/>
    <xf numFmtId="0" fontId="0" fillId="0" borderId="0" xfId="0" applyAlignment="1">
      <alignment horizontal="center" vertical="top"/>
    </xf>
    <xf numFmtId="0" fontId="8" fillId="0" borderId="0" xfId="0" applyFont="1"/>
    <xf numFmtId="0" fontId="9" fillId="0" borderId="0" xfId="0" applyFont="1" applyAlignment="1">
      <alignment horizontal="left" vertical="center"/>
    </xf>
    <xf numFmtId="0" fontId="8" fillId="0" borderId="1" xfId="0" applyFont="1" applyBorder="1" applyAlignment="1">
      <alignment horizontal="left" vertical="center" wrapText="1"/>
    </xf>
    <xf numFmtId="0" fontId="3" fillId="0" borderId="2" xfId="0" applyFont="1" applyBorder="1" applyAlignment="1">
      <alignment horizontal="center" vertical="top" wrapText="1"/>
    </xf>
    <xf numFmtId="0" fontId="3" fillId="0" borderId="2" xfId="0" applyFont="1" applyBorder="1" applyAlignment="1">
      <alignment horizontal="center" vertical="top"/>
    </xf>
    <xf numFmtId="0" fontId="0" fillId="3" borderId="3" xfId="0" applyFill="1" applyBorder="1" applyAlignment="1">
      <alignment vertical="top" wrapText="1"/>
    </xf>
    <xf numFmtId="0" fontId="0" fillId="0" borderId="0" xfId="0" applyAlignment="1">
      <alignment horizontal="center"/>
    </xf>
    <xf numFmtId="0" fontId="3" fillId="3" borderId="3" xfId="0" applyFont="1" applyFill="1" applyBorder="1" applyAlignment="1">
      <alignment horizontal="center" vertical="top" wrapText="1"/>
    </xf>
    <xf numFmtId="0" fontId="0" fillId="0" borderId="1" xfId="0" applyBorder="1"/>
    <xf numFmtId="0" fontId="3" fillId="0" borderId="0" xfId="0" applyFont="1" applyAlignment="1">
      <alignment horizontal="center" vertical="top"/>
    </xf>
    <xf numFmtId="0" fontId="3" fillId="0" borderId="0" xfId="0" applyFont="1" applyAlignment="1">
      <alignment horizontal="center" vertical="top" wrapText="1"/>
    </xf>
    <xf numFmtId="0" fontId="3" fillId="0" borderId="0" xfId="0" applyFont="1"/>
    <xf numFmtId="0" fontId="3" fillId="0" borderId="1" xfId="0" applyFont="1" applyBorder="1" applyAlignment="1">
      <alignment horizontal="left" wrapText="1"/>
    </xf>
    <xf numFmtId="0" fontId="0" fillId="0" borderId="1" xfId="0" applyBorder="1" applyAlignment="1">
      <alignment wrapText="1"/>
    </xf>
    <xf numFmtId="0" fontId="0" fillId="0" borderId="0" xfId="0" applyAlignment="1">
      <alignment wrapText="1"/>
    </xf>
    <xf numFmtId="0" fontId="3" fillId="0" borderId="1" xfId="0" applyFont="1" applyBorder="1" applyAlignment="1">
      <alignment wrapText="1"/>
    </xf>
    <xf numFmtId="0" fontId="3" fillId="0" borderId="1" xfId="0" applyFont="1" applyBorder="1"/>
    <xf numFmtId="0" fontId="0" fillId="0" borderId="4" xfId="0" applyBorder="1"/>
    <xf numFmtId="0" fontId="3" fillId="0" borderId="4" xfId="0" applyFont="1" applyBorder="1" applyAlignment="1">
      <alignment wrapText="1"/>
    </xf>
    <xf numFmtId="0" fontId="0" fillId="0" borderId="4" xfId="0" applyBorder="1" applyAlignment="1">
      <alignment wrapText="1"/>
    </xf>
    <xf numFmtId="0" fontId="0" fillId="0" borderId="5" xfId="0" applyBorder="1" applyAlignment="1">
      <alignment wrapText="1"/>
    </xf>
    <xf numFmtId="0" fontId="0" fillId="2" borderId="6" xfId="0" applyFill="1" applyBorder="1" applyAlignment="1">
      <alignment vertical="top" wrapText="1"/>
    </xf>
    <xf numFmtId="0" fontId="3" fillId="2" borderId="6" xfId="0" applyFont="1" applyFill="1" applyBorder="1" applyAlignment="1">
      <alignment horizontal="center" vertical="top" wrapText="1"/>
    </xf>
    <xf numFmtId="0" fontId="3" fillId="2" borderId="0" xfId="0" applyFont="1" applyFill="1" applyAlignment="1">
      <alignment horizontal="center" vertical="top" wrapText="1"/>
    </xf>
    <xf numFmtId="0" fontId="0" fillId="0" borderId="0" xfId="0" applyAlignment="1">
      <alignment horizontal="center" vertical="top" wrapText="1"/>
    </xf>
    <xf numFmtId="0" fontId="3" fillId="2" borderId="1" xfId="0" applyFont="1" applyFill="1" applyBorder="1" applyAlignment="1">
      <alignment vertical="top" wrapText="1"/>
    </xf>
    <xf numFmtId="0" fontId="0" fillId="2" borderId="0" xfId="0" applyFill="1" applyAlignment="1">
      <alignment vertical="top" wrapText="1"/>
    </xf>
    <xf numFmtId="0" fontId="3" fillId="2" borderId="6" xfId="0" applyFont="1" applyFill="1" applyBorder="1" applyAlignment="1">
      <alignment vertical="top" wrapText="1"/>
    </xf>
    <xf numFmtId="0" fontId="0" fillId="2" borderId="4" xfId="0" applyFill="1" applyBorder="1" applyAlignment="1">
      <alignment vertical="top" wrapText="1"/>
    </xf>
    <xf numFmtId="0" fontId="0" fillId="2" borderId="7" xfId="0" applyFill="1" applyBorder="1" applyAlignment="1">
      <alignment vertical="top" wrapText="1"/>
    </xf>
    <xf numFmtId="0" fontId="3" fillId="3" borderId="0" xfId="0" applyFont="1" applyFill="1" applyAlignment="1">
      <alignment horizontal="center" vertical="top" wrapText="1"/>
    </xf>
    <xf numFmtId="0" fontId="3" fillId="3" borderId="1" xfId="0" applyFont="1" applyFill="1" applyBorder="1" applyAlignment="1">
      <alignment vertical="top" wrapText="1"/>
    </xf>
    <xf numFmtId="0" fontId="0" fillId="3" borderId="0" xfId="0" applyFill="1" applyAlignment="1">
      <alignment vertical="top" wrapText="1"/>
    </xf>
    <xf numFmtId="0" fontId="0" fillId="3" borderId="4" xfId="0" applyFill="1" applyBorder="1" applyAlignment="1">
      <alignment vertical="top" wrapText="1"/>
    </xf>
    <xf numFmtId="0" fontId="3" fillId="3" borderId="4" xfId="0" applyFont="1" applyFill="1" applyBorder="1" applyAlignment="1">
      <alignment vertical="top" wrapText="1"/>
    </xf>
    <xf numFmtId="0" fontId="0" fillId="3" borderId="5" xfId="0" applyFill="1" applyBorder="1" applyAlignment="1">
      <alignment vertical="top" wrapText="1"/>
    </xf>
    <xf numFmtId="0" fontId="0" fillId="0" borderId="6" xfId="0" applyBorder="1"/>
    <xf numFmtId="0" fontId="3" fillId="0" borderId="6" xfId="0" applyFont="1" applyBorder="1" applyAlignment="1">
      <alignment horizontal="center"/>
    </xf>
    <xf numFmtId="0" fontId="0" fillId="0" borderId="5" xfId="0" applyBorder="1"/>
    <xf numFmtId="0" fontId="0" fillId="0" borderId="7" xfId="0" applyBorder="1" applyAlignment="1">
      <alignment wrapText="1"/>
    </xf>
    <xf numFmtId="0" fontId="0" fillId="0" borderId="7" xfId="0" applyBorder="1"/>
    <xf numFmtId="0" fontId="3" fillId="0" borderId="7" xfId="0" applyFont="1" applyBorder="1" applyAlignment="1">
      <alignment wrapText="1"/>
    </xf>
    <xf numFmtId="0" fontId="3" fillId="0" borderId="7" xfId="0" applyFont="1" applyBorder="1" applyAlignment="1">
      <alignment horizontal="center"/>
    </xf>
    <xf numFmtId="0" fontId="3" fillId="0" borderId="6" xfId="0" applyFont="1" applyBorder="1" applyAlignment="1">
      <alignment wrapText="1"/>
    </xf>
    <xf numFmtId="0" fontId="3" fillId="0" borderId="7" xfId="0" applyFont="1" applyBorder="1" applyAlignment="1">
      <alignment horizontal="center" wrapText="1"/>
    </xf>
    <xf numFmtId="0" fontId="3" fillId="0" borderId="0" xfId="0" applyFont="1" applyAlignment="1">
      <alignment horizontal="center" wrapText="1"/>
    </xf>
    <xf numFmtId="0" fontId="0" fillId="0" borderId="6" xfId="0" applyBorder="1" applyAlignment="1">
      <alignment wrapText="1"/>
    </xf>
    <xf numFmtId="0" fontId="0" fillId="0" borderId="8" xfId="0" applyBorder="1" applyAlignment="1">
      <alignment wrapText="1"/>
    </xf>
    <xf numFmtId="0" fontId="3" fillId="0" borderId="6" xfId="0" applyFont="1" applyBorder="1"/>
    <xf numFmtId="0" fontId="0" fillId="3" borderId="6" xfId="0" applyFill="1" applyBorder="1" applyAlignment="1">
      <alignment vertical="top" wrapText="1"/>
    </xf>
    <xf numFmtId="0" fontId="3" fillId="3" borderId="6" xfId="0" applyFont="1" applyFill="1" applyBorder="1" applyAlignment="1">
      <alignment horizontal="center" vertical="top" wrapText="1"/>
    </xf>
    <xf numFmtId="0" fontId="0" fillId="0" borderId="0" xfId="0" applyAlignment="1">
      <alignment horizontal="center" vertical="center"/>
    </xf>
    <xf numFmtId="49" fontId="0" fillId="0" borderId="0" xfId="0" applyNumberFormat="1"/>
    <xf numFmtId="49" fontId="0" fillId="0" borderId="0" xfId="0" quotePrefix="1" applyNumberFormat="1"/>
    <xf numFmtId="0" fontId="12" fillId="0" borderId="0" xfId="0" applyFont="1" applyAlignment="1">
      <alignment horizontal="center" vertical="center"/>
    </xf>
    <xf numFmtId="0" fontId="13" fillId="0" borderId="0" xfId="0" applyFont="1" applyAlignment="1">
      <alignment horizontal="center" vertical="top"/>
    </xf>
    <xf numFmtId="0" fontId="8" fillId="8" borderId="1" xfId="0" applyFont="1" applyFill="1" applyBorder="1" applyAlignment="1">
      <alignment horizontal="left" vertical="center"/>
    </xf>
    <xf numFmtId="0" fontId="8" fillId="8" borderId="1" xfId="0" applyFont="1" applyFill="1" applyBorder="1" applyAlignment="1">
      <alignment horizontal="left" vertical="center" wrapText="1"/>
    </xf>
    <xf numFmtId="0" fontId="8" fillId="0" borderId="0" xfId="0" applyFont="1" applyAlignment="1" applyProtection="1">
      <alignment wrapText="1"/>
      <protection locked="0"/>
    </xf>
    <xf numFmtId="0" fontId="0" fillId="0" borderId="0" xfId="0" applyAlignment="1" applyProtection="1">
      <alignment wrapText="1"/>
      <protection locked="0"/>
    </xf>
    <xf numFmtId="0" fontId="0" fillId="0" borderId="0" xfId="0" applyProtection="1">
      <protection locked="0"/>
    </xf>
    <xf numFmtId="0" fontId="8" fillId="0" borderId="0" xfId="0" applyFont="1" applyProtection="1">
      <protection locked="0"/>
    </xf>
    <xf numFmtId="0" fontId="8" fillId="0" borderId="0" xfId="0" applyFont="1" applyAlignment="1">
      <alignment wrapText="1"/>
    </xf>
    <xf numFmtId="0" fontId="7" fillId="3" borderId="2" xfId="0" applyFont="1" applyFill="1" applyBorder="1" applyAlignment="1">
      <alignment horizontal="center" vertical="center" wrapText="1"/>
    </xf>
    <xf numFmtId="0" fontId="9" fillId="0" borderId="0" xfId="0" applyFont="1" applyAlignment="1">
      <alignment horizontal="left"/>
    </xf>
    <xf numFmtId="0" fontId="9" fillId="0" borderId="0" xfId="0" applyFont="1" applyAlignment="1">
      <alignment horizontal="left" vertical="center" wrapText="1"/>
    </xf>
    <xf numFmtId="0" fontId="7" fillId="3" borderId="6" xfId="0" applyFont="1" applyFill="1" applyBorder="1" applyAlignment="1">
      <alignment horizontal="center" vertical="center" wrapText="1"/>
    </xf>
    <xf numFmtId="0" fontId="13" fillId="0" borderId="1" xfId="0" applyFont="1" applyBorder="1" applyAlignment="1">
      <alignment horizontal="left" vertical="center" wrapText="1"/>
    </xf>
    <xf numFmtId="0" fontId="0" fillId="0" borderId="1" xfId="0" applyBorder="1" applyAlignment="1">
      <alignment horizontal="center" vertical="center" wrapText="1"/>
    </xf>
    <xf numFmtId="0" fontId="0" fillId="8" borderId="0" xfId="0" applyFill="1"/>
    <xf numFmtId="0" fontId="0" fillId="3" borderId="1" xfId="0" applyFill="1" applyBorder="1" applyAlignment="1" applyProtection="1">
      <alignment vertical="top" wrapText="1"/>
      <protection locked="0"/>
    </xf>
    <xf numFmtId="0" fontId="0" fillId="3" borderId="1" xfId="0" applyFill="1" applyBorder="1" applyAlignment="1" applyProtection="1">
      <alignment horizontal="center"/>
      <protection locked="0"/>
    </xf>
    <xf numFmtId="0" fontId="3" fillId="3" borderId="1" xfId="0" applyFont="1" applyFill="1" applyBorder="1" applyAlignment="1" applyProtection="1">
      <alignment horizontal="center" vertical="top" wrapText="1"/>
      <protection locked="0"/>
    </xf>
    <xf numFmtId="0" fontId="0" fillId="3" borderId="0" xfId="0" applyFill="1"/>
    <xf numFmtId="49" fontId="0" fillId="3" borderId="0" xfId="0" applyNumberFormat="1" applyFill="1"/>
    <xf numFmtId="0" fontId="13" fillId="3" borderId="1" xfId="0" applyFont="1" applyFill="1" applyBorder="1" applyAlignment="1">
      <alignment vertical="top" wrapText="1"/>
    </xf>
    <xf numFmtId="0" fontId="8" fillId="7" borderId="1" xfId="0" applyFont="1" applyFill="1" applyBorder="1" applyAlignment="1" applyProtection="1">
      <alignment horizontal="left" vertical="center"/>
      <protection locked="0"/>
    </xf>
    <xf numFmtId="0" fontId="8" fillId="7" borderId="1" xfId="0" applyFont="1" applyFill="1" applyBorder="1" applyAlignment="1" applyProtection="1">
      <alignment horizontal="left" vertical="center" wrapText="1"/>
      <protection locked="0"/>
    </xf>
    <xf numFmtId="49" fontId="0" fillId="3" borderId="10" xfId="0" applyNumberFormat="1" applyFill="1" applyBorder="1"/>
    <xf numFmtId="0" fontId="13" fillId="3" borderId="3" xfId="0" applyFont="1" applyFill="1" applyBorder="1" applyAlignment="1">
      <alignment vertical="top" wrapText="1"/>
    </xf>
    <xf numFmtId="0" fontId="0" fillId="8" borderId="10" xfId="0" applyFill="1" applyBorder="1"/>
    <xf numFmtId="0" fontId="0" fillId="3" borderId="2" xfId="0" applyFill="1" applyBorder="1" applyAlignment="1">
      <alignment vertical="top" wrapText="1"/>
    </xf>
    <xf numFmtId="0" fontId="13" fillId="3" borderId="2" xfId="0" applyFont="1" applyFill="1" applyBorder="1" applyAlignment="1">
      <alignment vertical="top" wrapText="1"/>
    </xf>
    <xf numFmtId="0" fontId="0" fillId="3" borderId="2" xfId="0" applyFill="1" applyBorder="1" applyAlignment="1" applyProtection="1">
      <alignment vertical="top" wrapText="1"/>
      <protection locked="0"/>
    </xf>
    <xf numFmtId="0" fontId="13" fillId="8" borderId="0" xfId="0" applyFont="1" applyFill="1"/>
    <xf numFmtId="0" fontId="13" fillId="0" borderId="0" xfId="0" applyFont="1"/>
    <xf numFmtId="0" fontId="13" fillId="3" borderId="3" xfId="0" applyFont="1" applyFill="1" applyBorder="1" applyAlignment="1">
      <alignment horizontal="center"/>
    </xf>
    <xf numFmtId="0" fontId="13" fillId="8" borderId="10" xfId="0" applyFont="1" applyFill="1" applyBorder="1"/>
    <xf numFmtId="0" fontId="13" fillId="8" borderId="9" xfId="0" applyFont="1" applyFill="1" applyBorder="1"/>
    <xf numFmtId="0" fontId="13" fillId="3" borderId="1" xfId="0" applyFont="1" applyFill="1" applyBorder="1" applyAlignment="1">
      <alignment horizontal="center"/>
    </xf>
    <xf numFmtId="0" fontId="13" fillId="3" borderId="1" xfId="0" applyFont="1" applyFill="1" applyBorder="1" applyAlignment="1" applyProtection="1">
      <alignment horizontal="center"/>
      <protection locked="0"/>
    </xf>
    <xf numFmtId="0" fontId="13" fillId="8" borderId="0" xfId="0" applyFont="1" applyFill="1" applyProtection="1">
      <protection locked="0"/>
    </xf>
    <xf numFmtId="0" fontId="13" fillId="3" borderId="2" xfId="0" applyFont="1" applyFill="1" applyBorder="1" applyAlignment="1" applyProtection="1">
      <alignment horizontal="center"/>
      <protection locked="0"/>
    </xf>
    <xf numFmtId="0" fontId="7" fillId="0" borderId="0" xfId="0" applyFont="1" applyAlignment="1">
      <alignment horizontal="center"/>
    </xf>
    <xf numFmtId="0" fontId="13" fillId="0" borderId="0" xfId="0" applyFont="1" applyAlignment="1">
      <alignment horizontal="center"/>
    </xf>
    <xf numFmtId="0" fontId="12" fillId="3" borderId="6" xfId="0" applyFont="1" applyFill="1" applyBorder="1" applyAlignment="1">
      <alignment horizontal="center" vertical="center"/>
    </xf>
    <xf numFmtId="0" fontId="13" fillId="3" borderId="6" xfId="0" applyFont="1" applyFill="1" applyBorder="1" applyAlignment="1">
      <alignment vertical="top" wrapText="1"/>
    </xf>
    <xf numFmtId="0" fontId="13" fillId="3" borderId="6" xfId="0" applyFont="1" applyFill="1" applyBorder="1" applyAlignment="1">
      <alignment horizontal="center"/>
    </xf>
    <xf numFmtId="0" fontId="13" fillId="8" borderId="11" xfId="0" applyFont="1" applyFill="1" applyBorder="1"/>
    <xf numFmtId="0" fontId="0" fillId="0" borderId="13" xfId="0" applyBorder="1"/>
    <xf numFmtId="0" fontId="0" fillId="0" borderId="13" xfId="0" applyBorder="1" applyAlignment="1">
      <alignment wrapText="1"/>
    </xf>
    <xf numFmtId="49" fontId="0" fillId="0" borderId="13" xfId="0" applyNumberFormat="1" applyBorder="1" applyAlignment="1">
      <alignment wrapText="1"/>
    </xf>
    <xf numFmtId="0" fontId="11" fillId="0" borderId="14" xfId="0" applyFont="1" applyBorder="1" applyAlignment="1">
      <alignment horizontal="center" vertical="center" wrapText="1"/>
    </xf>
    <xf numFmtId="0" fontId="0" fillId="8" borderId="13" xfId="0" applyFill="1" applyBorder="1"/>
    <xf numFmtId="0" fontId="13" fillId="0" borderId="14" xfId="0" applyFont="1" applyBorder="1" applyAlignment="1">
      <alignment horizontal="center" vertical="center" wrapText="1"/>
    </xf>
    <xf numFmtId="0" fontId="13" fillId="8" borderId="13" xfId="0" applyFont="1" applyFill="1" applyBorder="1"/>
    <xf numFmtId="0" fontId="13" fillId="8" borderId="12" xfId="0" applyFont="1" applyFill="1" applyBorder="1"/>
    <xf numFmtId="0" fontId="0" fillId="3" borderId="6" xfId="0" applyFill="1" applyBorder="1" applyAlignment="1" applyProtection="1">
      <alignment vertical="top" wrapText="1"/>
      <protection locked="0"/>
    </xf>
    <xf numFmtId="15" fontId="0" fillId="3" borderId="1" xfId="0" applyNumberFormat="1" applyFill="1" applyBorder="1" applyAlignment="1" applyProtection="1">
      <alignment vertical="top" wrapText="1"/>
      <protection locked="0"/>
    </xf>
    <xf numFmtId="0" fontId="0" fillId="3" borderId="3" xfId="0" applyFill="1" applyBorder="1" applyAlignment="1" applyProtection="1">
      <alignment vertical="top" wrapText="1"/>
      <protection locked="0"/>
    </xf>
    <xf numFmtId="0" fontId="3" fillId="3" borderId="3" xfId="0" applyFont="1" applyFill="1" applyBorder="1" applyAlignment="1" applyProtection="1">
      <alignment horizontal="center" vertical="top" wrapText="1"/>
      <protection locked="0"/>
    </xf>
    <xf numFmtId="0" fontId="13" fillId="0" borderId="2" xfId="0" applyFont="1" applyBorder="1" applyAlignment="1">
      <alignment horizontal="center" vertical="center" wrapText="1"/>
    </xf>
    <xf numFmtId="0" fontId="13" fillId="8" borderId="3" xfId="0" applyFont="1" applyFill="1" applyBorder="1"/>
    <xf numFmtId="0" fontId="13" fillId="9" borderId="1" xfId="0" applyFont="1" applyFill="1" applyBorder="1" applyAlignment="1">
      <alignment vertical="top" wrapText="1"/>
    </xf>
    <xf numFmtId="0" fontId="13" fillId="9" borderId="2" xfId="0" applyFont="1" applyFill="1" applyBorder="1" applyAlignment="1">
      <alignment vertical="top" wrapText="1"/>
    </xf>
    <xf numFmtId="0" fontId="14" fillId="9" borderId="1" xfId="0" applyFont="1" applyFill="1" applyBorder="1" applyAlignment="1">
      <alignment vertical="top" wrapText="1"/>
    </xf>
    <xf numFmtId="0" fontId="8" fillId="0" borderId="0" xfId="0" applyFont="1" applyAlignment="1">
      <alignment horizontal="left" vertical="top" wrapText="1"/>
    </xf>
    <xf numFmtId="0" fontId="10" fillId="0" borderId="0" xfId="1" applyFont="1" applyAlignment="1" applyProtection="1">
      <alignment horizontal="left" vertical="top" wrapText="1"/>
      <protection locked="0"/>
    </xf>
    <xf numFmtId="0" fontId="8" fillId="0" borderId="0" xfId="0" applyFont="1" applyAlignment="1" applyProtection="1">
      <alignment horizontal="left" vertical="top" wrapText="1"/>
      <protection locked="0"/>
    </xf>
  </cellXfs>
  <cellStyles count="2">
    <cellStyle name="Hyperlink" xfId="1" builtinId="8"/>
    <cellStyle name="Normal" xfId="0" builtinId="0"/>
  </cellStyles>
  <dxfs count="26">
    <dxf>
      <font>
        <color theme="0"/>
      </font>
      <fill>
        <patternFill>
          <bgColor theme="0"/>
        </patternFill>
      </fill>
    </dxf>
    <dxf>
      <font>
        <color rgb="FFFF0000"/>
      </font>
      <fill>
        <patternFill>
          <bgColor rgb="FFFF0000"/>
        </patternFill>
      </fill>
    </dxf>
    <dxf>
      <font>
        <color rgb="FFFFC000"/>
      </font>
      <fill>
        <patternFill>
          <bgColor rgb="FFFFC000"/>
        </patternFill>
      </fill>
    </dxf>
    <dxf>
      <font>
        <color rgb="FF00B050"/>
      </font>
      <fill>
        <patternFill>
          <bgColor rgb="FF00B050"/>
        </patternFill>
      </fill>
    </dxf>
    <dxf>
      <font>
        <color theme="0"/>
      </font>
      <fill>
        <patternFill>
          <bgColor theme="0"/>
        </patternFill>
      </fill>
    </dxf>
    <dxf>
      <font>
        <color rgb="FFFF0000"/>
      </font>
      <fill>
        <patternFill>
          <bgColor rgb="FFFF0000"/>
        </patternFill>
      </fill>
    </dxf>
    <dxf>
      <font>
        <color rgb="FFFFC000"/>
      </font>
      <fill>
        <patternFill>
          <bgColor rgb="FFFFC000"/>
        </patternFill>
      </fill>
    </dxf>
    <dxf>
      <font>
        <color rgb="FF00B050"/>
      </font>
      <fill>
        <patternFill>
          <bgColor rgb="FF00B050"/>
        </patternFill>
      </fill>
    </dxf>
    <dxf>
      <fill>
        <patternFill>
          <bgColor theme="9" tint="0.79998168889431442"/>
        </patternFill>
      </fill>
    </dxf>
    <dxf>
      <fill>
        <patternFill>
          <bgColor theme="9" tint="0.79998168889431442"/>
        </patternFill>
      </fill>
    </dxf>
    <dxf>
      <font>
        <color rgb="FF00B050"/>
      </font>
      <fill>
        <patternFill>
          <bgColor rgb="FF00B050"/>
        </patternFill>
      </fill>
    </dxf>
    <dxf>
      <font>
        <color rgb="FFFFC000"/>
      </font>
      <fill>
        <patternFill>
          <bgColor rgb="FFFFC000"/>
        </patternFill>
      </fill>
    </dxf>
    <dxf>
      <font>
        <color rgb="FFFF0000"/>
      </font>
      <fill>
        <patternFill>
          <bgColor rgb="FFFF0000"/>
        </patternFill>
      </fill>
    </dxf>
    <dxf>
      <font>
        <color theme="0"/>
      </font>
      <fill>
        <patternFill>
          <bgColor theme="0"/>
        </patternFill>
      </fill>
    </dxf>
    <dxf>
      <fill>
        <patternFill>
          <bgColor theme="9" tint="0.79998168889431442"/>
        </patternFill>
      </fill>
    </dxf>
    <dxf>
      <font>
        <color rgb="FF00B050"/>
      </font>
      <fill>
        <patternFill>
          <bgColor rgb="FF00B050"/>
        </patternFill>
      </fill>
    </dxf>
    <dxf>
      <font>
        <color rgb="FFFFC000"/>
      </font>
      <fill>
        <patternFill>
          <bgColor rgb="FFFFC000"/>
        </patternFill>
      </fill>
    </dxf>
    <dxf>
      <font>
        <color rgb="FFFF0000"/>
      </font>
      <fill>
        <patternFill>
          <bgColor rgb="FFFF0000"/>
        </patternFill>
      </fill>
    </dxf>
    <dxf>
      <font>
        <color theme="0"/>
      </font>
      <fill>
        <patternFill>
          <bgColor theme="0"/>
        </patternFill>
      </fill>
    </dxf>
    <dxf>
      <font>
        <color theme="0"/>
      </font>
      <fill>
        <patternFill>
          <bgColor rgb="FFE21E43"/>
        </patternFill>
      </fill>
    </dxf>
    <dxf>
      <font>
        <color theme="1"/>
      </font>
      <fill>
        <patternFill>
          <bgColor rgb="FFF5C80D"/>
        </patternFill>
      </fill>
    </dxf>
    <dxf>
      <font>
        <color theme="0"/>
      </font>
      <fill>
        <patternFill>
          <bgColor rgb="FF0A4A9B"/>
        </patternFill>
      </fill>
    </dxf>
    <dxf>
      <font>
        <color theme="0"/>
      </font>
      <fill>
        <patternFill>
          <bgColor rgb="FF28BCA5"/>
        </patternFill>
      </fill>
    </dxf>
    <dxf>
      <font>
        <color theme="0"/>
      </font>
      <fill>
        <patternFill>
          <bgColor rgb="FF9F76B4"/>
        </patternFill>
      </fill>
    </dxf>
    <dxf>
      <font>
        <b/>
        <i val="0"/>
      </font>
    </dxf>
    <dxf>
      <fill>
        <patternFill>
          <bgColor theme="9"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5</xdr:col>
      <xdr:colOff>119742</xdr:colOff>
      <xdr:row>1</xdr:row>
      <xdr:rowOff>31296</xdr:rowOff>
    </xdr:from>
    <xdr:ext cx="7350579" cy="13834382"/>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7345135" y="276225"/>
          <a:ext cx="7350579" cy="13834382"/>
        </a:xfrm>
        <a:prstGeom prst="rect">
          <a:avLst/>
        </a:prstGeom>
        <a:solidFill>
          <a:schemeClr val="bg1"/>
        </a:solidFill>
        <a:ln w="66675" cap="rnd">
          <a:solidFill>
            <a:srgbClr val="0070C0"/>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r>
            <a:rPr lang="en-GB" sz="2000" b="1" i="0" u="none" strike="noStrike">
              <a:solidFill>
                <a:schemeClr val="tx1"/>
              </a:solidFill>
              <a:effectLst/>
              <a:latin typeface="+mn-lt"/>
              <a:ea typeface="+mn-ea"/>
              <a:cs typeface="+mn-cs"/>
            </a:rPr>
            <a:t>Instructions: </a:t>
          </a:r>
          <a:r>
            <a:rPr lang="en-GB" sz="2000"/>
            <a:t> </a:t>
          </a:r>
        </a:p>
        <a:p>
          <a:r>
            <a:rPr lang="en-GB" sz="2400">
              <a:solidFill>
                <a:schemeClr val="tx1"/>
              </a:solidFill>
              <a:effectLst/>
              <a:latin typeface="+mn-lt"/>
              <a:ea typeface="+mn-ea"/>
              <a:cs typeface="+mn-cs"/>
            </a:rPr>
            <a:t>1. You can copy and paste a class list (from SIMS or other management system) into the appropriate fields on this sheet.</a:t>
          </a:r>
        </a:p>
        <a:p>
          <a:endParaRPr lang="en-GB" sz="2400">
            <a:solidFill>
              <a:schemeClr val="tx1"/>
            </a:solidFill>
            <a:effectLst/>
            <a:latin typeface="+mn-lt"/>
            <a:ea typeface="+mn-ea"/>
            <a:cs typeface="+mn-cs"/>
          </a:endParaRPr>
        </a:p>
        <a:p>
          <a:r>
            <a:rPr lang="en-GB" sz="2400">
              <a:solidFill>
                <a:schemeClr val="tx1"/>
              </a:solidFill>
              <a:effectLst/>
              <a:latin typeface="+mn-lt"/>
              <a:ea typeface="+mn-ea"/>
              <a:cs typeface="+mn-cs"/>
            </a:rPr>
            <a:t>2. Add assessment data to the 'detailed tracking' sheet by clicking on the appropriate cell and using the drop-down menu to select Red, Amber or Green. The teacher or TA determines what these progress indicators mean in context. For each pupil there is a cell for every session objective, listed by Big Idea, Unit and Session. You can also add the date when the assessment was made, and any notes about progress, in the columns on the left.</a:t>
          </a:r>
        </a:p>
        <a:p>
          <a:endParaRPr lang="en-GB" sz="2400">
            <a:solidFill>
              <a:schemeClr val="tx1"/>
            </a:solidFill>
            <a:effectLst/>
            <a:latin typeface="+mn-lt"/>
            <a:ea typeface="+mn-ea"/>
            <a:cs typeface="+mn-cs"/>
          </a:endParaRPr>
        </a:p>
        <a:p>
          <a:r>
            <a:rPr lang="en-GB" sz="2400">
              <a:solidFill>
                <a:schemeClr val="tx1"/>
              </a:solidFill>
              <a:effectLst/>
              <a:latin typeface="+mn-lt"/>
              <a:ea typeface="+mn-ea"/>
              <a:cs typeface="+mn-cs"/>
            </a:rPr>
            <a:t>3. Red, Amber</a:t>
          </a:r>
          <a:r>
            <a:rPr lang="en-GB" sz="2400" baseline="0">
              <a:solidFill>
                <a:schemeClr val="tx1"/>
              </a:solidFill>
              <a:effectLst/>
              <a:latin typeface="+mn-lt"/>
              <a:ea typeface="+mn-ea"/>
              <a:cs typeface="+mn-cs"/>
            </a:rPr>
            <a:t> and</a:t>
          </a:r>
          <a:r>
            <a:rPr lang="en-GB" sz="2400">
              <a:solidFill>
                <a:schemeClr val="tx1"/>
              </a:solidFill>
              <a:effectLst/>
              <a:latin typeface="+mn-lt"/>
              <a:ea typeface="+mn-ea"/>
              <a:cs typeface="+mn-cs"/>
            </a:rPr>
            <a:t> Green give a visual indicator of a pupil’s progress through the session objectives. Please note that links to the National Curriculum statements are given as a guideline only. </a:t>
          </a:r>
        </a:p>
        <a:p>
          <a:endParaRPr lang="en-GB" sz="2400">
            <a:solidFill>
              <a:schemeClr val="tx1"/>
            </a:solidFill>
            <a:effectLst/>
            <a:latin typeface="+mn-lt"/>
            <a:ea typeface="+mn-ea"/>
            <a:cs typeface="+mn-cs"/>
          </a:endParaRPr>
        </a:p>
        <a:p>
          <a:r>
            <a:rPr lang="en-GB" sz="2400">
              <a:solidFill>
                <a:schemeClr val="tx1"/>
              </a:solidFill>
              <a:effectLst/>
              <a:latin typeface="+mn-lt"/>
              <a:ea typeface="+mn-ea"/>
              <a:cs typeface="+mn-cs"/>
            </a:rPr>
            <a:t>4. On the 'detailed tracking' sheet, you can scroll across to add assessment data for more pupils.</a:t>
          </a:r>
        </a:p>
        <a:p>
          <a:r>
            <a:rPr lang="en-GB" sz="2400">
              <a:solidFill>
                <a:schemeClr val="tx1"/>
              </a:solidFill>
              <a:effectLst/>
              <a:latin typeface="+mn-lt"/>
              <a:ea typeface="+mn-ea"/>
              <a:cs typeface="+mn-cs"/>
            </a:rPr>
            <a:t> </a:t>
          </a:r>
        </a:p>
        <a:p>
          <a:r>
            <a:rPr lang="en-GB" sz="2400">
              <a:solidFill>
                <a:schemeClr val="tx1"/>
              </a:solidFill>
              <a:effectLst/>
              <a:latin typeface="+mn-lt"/>
              <a:ea typeface="+mn-ea"/>
              <a:cs typeface="+mn-cs"/>
            </a:rPr>
            <a:t>5. On the 'detailed tracking' sheet you can use the '-' and '+' buttons to the left of the sheet to hide and expand the session objectives for each Unit. </a:t>
          </a:r>
        </a:p>
        <a:p>
          <a:endParaRPr lang="en-GB" sz="2400">
            <a:solidFill>
              <a:schemeClr val="tx1"/>
            </a:solidFill>
            <a:effectLst/>
            <a:latin typeface="+mn-lt"/>
            <a:ea typeface="+mn-ea"/>
            <a:cs typeface="+mn-cs"/>
          </a:endParaRPr>
        </a:p>
        <a:p>
          <a:r>
            <a:rPr lang="en-GB" sz="2400">
              <a:solidFill>
                <a:schemeClr val="tx1"/>
              </a:solidFill>
              <a:effectLst/>
              <a:latin typeface="+mn-lt"/>
              <a:ea typeface="+mn-ea"/>
              <a:cs typeface="+mn-cs"/>
            </a:rPr>
            <a:t>6. The 'overall' sheet shows summary information for each pupil for each Unit, carried over from what is entered on the 'detailed tracking' sheet. We have set a boundary that the lowest Red, Amber or Green indication will affect the overall outcome for that Unit. </a:t>
          </a:r>
        </a:p>
        <a:p>
          <a:endParaRPr lang="en-GB" sz="2400">
            <a:solidFill>
              <a:schemeClr val="tx1"/>
            </a:solidFill>
            <a:effectLst/>
            <a:latin typeface="+mn-lt"/>
            <a:ea typeface="+mn-ea"/>
            <a:cs typeface="+mn-cs"/>
          </a:endParaRPr>
        </a:p>
        <a:p>
          <a:r>
            <a:rPr lang="en-GB" sz="2400">
              <a:solidFill>
                <a:schemeClr val="tx1"/>
              </a:solidFill>
              <a:effectLst/>
              <a:latin typeface="+mn-lt"/>
              <a:ea typeface="+mn-ea"/>
              <a:cs typeface="+mn-cs"/>
            </a:rPr>
            <a:t>7. The number of pupils shown in any printout can be adjusted by changing the Print Area (Page Layout&gt;Print Area&gt;type in range).</a:t>
          </a:r>
        </a:p>
        <a:p>
          <a:r>
            <a:rPr lang="en-GB" sz="2400">
              <a:solidFill>
                <a:schemeClr val="tx1"/>
              </a:solidFill>
              <a:effectLst/>
              <a:latin typeface="+mn-lt"/>
              <a:ea typeface="+mn-ea"/>
              <a:cs typeface="+mn-cs"/>
            </a:rPr>
            <a:t>Alternatively, you can print only the pages required using the page range in the Print dialogue box.</a:t>
          </a:r>
        </a:p>
        <a:p>
          <a:r>
            <a:rPr lang="en-GB" sz="2000" b="0" i="0" u="none" strike="noStrike" baseline="0">
              <a:solidFill>
                <a:schemeClr val="tx1"/>
              </a:solidFill>
              <a:effectLst/>
              <a:latin typeface="+mn-lt"/>
              <a:ea typeface="+mn-ea"/>
              <a:cs typeface="+mn-cs"/>
            </a:rPr>
            <a:t> </a:t>
          </a:r>
          <a:endParaRPr lang="en-GB" sz="2000" b="0" i="0" u="none" strike="noStrike">
            <a:solidFill>
              <a:schemeClr val="tx1"/>
            </a:solidFill>
            <a:effectLst/>
            <a:latin typeface="+mn-lt"/>
            <a:ea typeface="+mn-ea"/>
            <a:cs typeface="+mn-cs"/>
          </a:endParaRP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D49"/>
  <sheetViews>
    <sheetView zoomScale="70" zoomScaleNormal="70" workbookViewId="0">
      <selection activeCell="A2" sqref="A2:C2"/>
    </sheetView>
  </sheetViews>
  <sheetFormatPr baseColWidth="10" defaultColWidth="8.83203125" defaultRowHeight="19" outlineLevelRow="1" x14ac:dyDescent="0.25"/>
  <cols>
    <col min="1" max="1" width="12.6640625" style="10" customWidth="1"/>
    <col min="2" max="2" width="20.6640625" style="10" customWidth="1"/>
    <col min="3" max="3" width="28" style="10" customWidth="1"/>
    <col min="4" max="4" width="32.1640625" style="10" customWidth="1"/>
    <col min="5" max="5" width="14.6640625" bestFit="1" customWidth="1"/>
  </cols>
  <sheetData>
    <row r="1" spans="1:4" x14ac:dyDescent="0.25">
      <c r="A1" s="126"/>
      <c r="B1" s="126"/>
      <c r="C1" s="126"/>
    </row>
    <row r="2" spans="1:4" x14ac:dyDescent="0.25">
      <c r="A2" s="127" t="s">
        <v>9</v>
      </c>
      <c r="B2" s="127"/>
      <c r="C2" s="127"/>
    </row>
    <row r="4" spans="1:4" x14ac:dyDescent="0.2">
      <c r="A4" s="11" t="s">
        <v>4</v>
      </c>
      <c r="B4" s="11" t="s">
        <v>1</v>
      </c>
      <c r="C4" s="11" t="s">
        <v>2</v>
      </c>
      <c r="D4" s="11" t="s">
        <v>3</v>
      </c>
    </row>
    <row r="5" spans="1:4" ht="37.25" customHeight="1" x14ac:dyDescent="0.2">
      <c r="A5" s="86"/>
      <c r="B5" s="86" t="s">
        <v>316</v>
      </c>
      <c r="C5" s="86" t="s">
        <v>317</v>
      </c>
      <c r="D5" s="12" t="str">
        <f>IF($C5="","",$B5&amp;CHAR(10)&amp;$C5)</f>
        <v>Jane
Smith</v>
      </c>
    </row>
    <row r="6" spans="1:4" ht="37.25" customHeight="1" x14ac:dyDescent="0.2">
      <c r="A6" s="87"/>
      <c r="B6" s="86"/>
      <c r="C6" s="86"/>
      <c r="D6" s="12" t="str">
        <f t="shared" ref="D6:D47" si="0">IF($C6="","",$B6&amp;CHAR(10)&amp;$C6)</f>
        <v/>
      </c>
    </row>
    <row r="7" spans="1:4" ht="37.25" customHeight="1" x14ac:dyDescent="0.2">
      <c r="A7" s="86"/>
      <c r="B7" s="86"/>
      <c r="C7" s="86"/>
      <c r="D7" s="12" t="str">
        <f t="shared" si="0"/>
        <v/>
      </c>
    </row>
    <row r="8" spans="1:4" ht="37.25" customHeight="1" x14ac:dyDescent="0.2">
      <c r="A8" s="86"/>
      <c r="B8" s="86"/>
      <c r="C8" s="86"/>
      <c r="D8" s="12" t="str">
        <f t="shared" si="0"/>
        <v/>
      </c>
    </row>
    <row r="9" spans="1:4" ht="37.25" customHeight="1" x14ac:dyDescent="0.2">
      <c r="A9" s="86"/>
      <c r="B9" s="86"/>
      <c r="C9" s="86"/>
      <c r="D9" s="12" t="str">
        <f t="shared" si="0"/>
        <v/>
      </c>
    </row>
    <row r="10" spans="1:4" ht="37.25" customHeight="1" x14ac:dyDescent="0.2">
      <c r="A10" s="86"/>
      <c r="B10" s="86"/>
      <c r="C10" s="86"/>
      <c r="D10" s="12" t="str">
        <f t="shared" si="0"/>
        <v/>
      </c>
    </row>
    <row r="11" spans="1:4" ht="37.25" customHeight="1" x14ac:dyDescent="0.2">
      <c r="A11" s="86"/>
      <c r="B11" s="86"/>
      <c r="C11" s="86"/>
      <c r="D11" s="12" t="str">
        <f t="shared" si="0"/>
        <v/>
      </c>
    </row>
    <row r="12" spans="1:4" ht="37.25" customHeight="1" x14ac:dyDescent="0.2">
      <c r="A12" s="86"/>
      <c r="B12" s="86"/>
      <c r="C12" s="86"/>
      <c r="D12" s="12" t="str">
        <f t="shared" si="0"/>
        <v/>
      </c>
    </row>
    <row r="13" spans="1:4" ht="37.25" customHeight="1" x14ac:dyDescent="0.2">
      <c r="A13" s="86"/>
      <c r="B13" s="86"/>
      <c r="C13" s="86"/>
      <c r="D13" s="12" t="str">
        <f t="shared" si="0"/>
        <v/>
      </c>
    </row>
    <row r="14" spans="1:4" ht="37.25" customHeight="1" x14ac:dyDescent="0.2">
      <c r="A14" s="86"/>
      <c r="B14" s="86"/>
      <c r="C14" s="86"/>
      <c r="D14" s="12" t="str">
        <f t="shared" si="0"/>
        <v/>
      </c>
    </row>
    <row r="15" spans="1:4" ht="15" customHeight="1" x14ac:dyDescent="0.2">
      <c r="A15" s="66"/>
      <c r="B15" s="66"/>
      <c r="C15" s="66"/>
      <c r="D15" s="67" t="str">
        <f t="shared" si="0"/>
        <v/>
      </c>
    </row>
    <row r="16" spans="1:4" ht="37.25" hidden="1" customHeight="1" outlineLevel="1" x14ac:dyDescent="0.2">
      <c r="A16" s="86"/>
      <c r="B16" s="86"/>
      <c r="C16" s="86"/>
      <c r="D16" s="12" t="str">
        <f t="shared" si="0"/>
        <v/>
      </c>
    </row>
    <row r="17" spans="1:4" ht="37.25" hidden="1" customHeight="1" outlineLevel="1" x14ac:dyDescent="0.2">
      <c r="A17" s="86"/>
      <c r="B17" s="86"/>
      <c r="C17" s="86"/>
      <c r="D17" s="12" t="str">
        <f t="shared" si="0"/>
        <v/>
      </c>
    </row>
    <row r="18" spans="1:4" ht="37.25" hidden="1" customHeight="1" outlineLevel="1" x14ac:dyDescent="0.2">
      <c r="A18" s="86"/>
      <c r="B18" s="86"/>
      <c r="C18" s="86"/>
      <c r="D18" s="12" t="str">
        <f t="shared" si="0"/>
        <v/>
      </c>
    </row>
    <row r="19" spans="1:4" ht="37.25" hidden="1" customHeight="1" outlineLevel="1" x14ac:dyDescent="0.2">
      <c r="A19" s="86"/>
      <c r="B19" s="86"/>
      <c r="C19" s="86"/>
      <c r="D19" s="12" t="str">
        <f t="shared" si="0"/>
        <v/>
      </c>
    </row>
    <row r="20" spans="1:4" ht="37.25" hidden="1" customHeight="1" outlineLevel="1" x14ac:dyDescent="0.2">
      <c r="A20" s="86"/>
      <c r="B20" s="86"/>
      <c r="C20" s="86"/>
      <c r="D20" s="12" t="str">
        <f t="shared" si="0"/>
        <v/>
      </c>
    </row>
    <row r="21" spans="1:4" ht="37.25" hidden="1" customHeight="1" outlineLevel="1" x14ac:dyDescent="0.2">
      <c r="A21" s="86"/>
      <c r="B21" s="86"/>
      <c r="C21" s="86"/>
      <c r="D21" s="12" t="str">
        <f t="shared" si="0"/>
        <v/>
      </c>
    </row>
    <row r="22" spans="1:4" ht="37.25" hidden="1" customHeight="1" outlineLevel="1" x14ac:dyDescent="0.2">
      <c r="A22" s="86"/>
      <c r="B22" s="86"/>
      <c r="C22" s="86"/>
      <c r="D22" s="12" t="str">
        <f t="shared" si="0"/>
        <v/>
      </c>
    </row>
    <row r="23" spans="1:4" ht="37.25" hidden="1" customHeight="1" outlineLevel="1" x14ac:dyDescent="0.2">
      <c r="A23" s="86"/>
      <c r="B23" s="86"/>
      <c r="C23" s="86"/>
      <c r="D23" s="12" t="str">
        <f t="shared" si="0"/>
        <v/>
      </c>
    </row>
    <row r="24" spans="1:4" ht="37.25" hidden="1" customHeight="1" outlineLevel="1" x14ac:dyDescent="0.2">
      <c r="A24" s="86"/>
      <c r="B24" s="86"/>
      <c r="C24" s="86"/>
      <c r="D24" s="12" t="str">
        <f t="shared" si="0"/>
        <v/>
      </c>
    </row>
    <row r="25" spans="1:4" ht="37.25" hidden="1" customHeight="1" outlineLevel="1" x14ac:dyDescent="0.2">
      <c r="A25" s="86"/>
      <c r="B25" s="86"/>
      <c r="C25" s="86"/>
      <c r="D25" s="12" t="str">
        <f t="shared" si="0"/>
        <v/>
      </c>
    </row>
    <row r="26" spans="1:4" ht="15" customHeight="1" collapsed="1" x14ac:dyDescent="0.2">
      <c r="A26" s="66"/>
      <c r="B26" s="66"/>
      <c r="C26" s="66"/>
      <c r="D26" s="67" t="str">
        <f t="shared" si="0"/>
        <v/>
      </c>
    </row>
    <row r="27" spans="1:4" ht="37.25" hidden="1" customHeight="1" outlineLevel="1" x14ac:dyDescent="0.2">
      <c r="A27" s="86"/>
      <c r="B27" s="86"/>
      <c r="C27" s="86"/>
      <c r="D27" s="12" t="str">
        <f t="shared" si="0"/>
        <v/>
      </c>
    </row>
    <row r="28" spans="1:4" ht="37.25" hidden="1" customHeight="1" outlineLevel="1" x14ac:dyDescent="0.2">
      <c r="A28" s="86"/>
      <c r="B28" s="86"/>
      <c r="C28" s="86"/>
      <c r="D28" s="12" t="str">
        <f t="shared" si="0"/>
        <v/>
      </c>
    </row>
    <row r="29" spans="1:4" ht="37.25" hidden="1" customHeight="1" outlineLevel="1" x14ac:dyDescent="0.2">
      <c r="A29" s="86"/>
      <c r="B29" s="86"/>
      <c r="C29" s="86"/>
      <c r="D29" s="12" t="str">
        <f t="shared" si="0"/>
        <v/>
      </c>
    </row>
    <row r="30" spans="1:4" ht="37.25" hidden="1" customHeight="1" outlineLevel="1" x14ac:dyDescent="0.2">
      <c r="A30" s="86"/>
      <c r="B30" s="86"/>
      <c r="C30" s="86"/>
      <c r="D30" s="12" t="str">
        <f t="shared" si="0"/>
        <v/>
      </c>
    </row>
    <row r="31" spans="1:4" ht="37.25" hidden="1" customHeight="1" outlineLevel="1" x14ac:dyDescent="0.2">
      <c r="A31" s="86"/>
      <c r="B31" s="86"/>
      <c r="C31" s="86"/>
      <c r="D31" s="12" t="str">
        <f t="shared" si="0"/>
        <v/>
      </c>
    </row>
    <row r="32" spans="1:4" ht="37.25" hidden="1" customHeight="1" outlineLevel="1" x14ac:dyDescent="0.2">
      <c r="A32" s="86"/>
      <c r="B32" s="86"/>
      <c r="C32" s="86"/>
      <c r="D32" s="12" t="str">
        <f t="shared" si="0"/>
        <v/>
      </c>
    </row>
    <row r="33" spans="1:4" ht="37.25" hidden="1" customHeight="1" outlineLevel="1" x14ac:dyDescent="0.2">
      <c r="A33" s="86"/>
      <c r="B33" s="86"/>
      <c r="C33" s="86"/>
      <c r="D33" s="12" t="str">
        <f t="shared" si="0"/>
        <v/>
      </c>
    </row>
    <row r="34" spans="1:4" ht="37.25" hidden="1" customHeight="1" outlineLevel="1" x14ac:dyDescent="0.2">
      <c r="A34" s="86"/>
      <c r="B34" s="86"/>
      <c r="C34" s="86"/>
      <c r="D34" s="12" t="str">
        <f t="shared" si="0"/>
        <v/>
      </c>
    </row>
    <row r="35" spans="1:4" ht="37.25" hidden="1" customHeight="1" outlineLevel="1" x14ac:dyDescent="0.2">
      <c r="A35" s="86"/>
      <c r="B35" s="86"/>
      <c r="C35" s="86"/>
      <c r="D35" s="12" t="str">
        <f t="shared" si="0"/>
        <v/>
      </c>
    </row>
    <row r="36" spans="1:4" ht="37.25" hidden="1" customHeight="1" outlineLevel="1" x14ac:dyDescent="0.2">
      <c r="A36" s="86"/>
      <c r="B36" s="86"/>
      <c r="C36" s="86"/>
      <c r="D36" s="12" t="str">
        <f t="shared" si="0"/>
        <v/>
      </c>
    </row>
    <row r="37" spans="1:4" ht="15" customHeight="1" collapsed="1" x14ac:dyDescent="0.2">
      <c r="A37" s="66"/>
      <c r="B37" s="66"/>
      <c r="C37" s="66"/>
      <c r="D37" s="67" t="str">
        <f t="shared" si="0"/>
        <v/>
      </c>
    </row>
    <row r="38" spans="1:4" ht="37.25" hidden="1" customHeight="1" outlineLevel="1" x14ac:dyDescent="0.2">
      <c r="A38" s="86"/>
      <c r="B38" s="86"/>
      <c r="C38" s="86"/>
      <c r="D38" s="12" t="str">
        <f t="shared" si="0"/>
        <v/>
      </c>
    </row>
    <row r="39" spans="1:4" ht="37.25" hidden="1" customHeight="1" outlineLevel="1" x14ac:dyDescent="0.2">
      <c r="A39" s="86"/>
      <c r="B39" s="86"/>
      <c r="C39" s="86"/>
      <c r="D39" s="12" t="str">
        <f t="shared" si="0"/>
        <v/>
      </c>
    </row>
    <row r="40" spans="1:4" ht="37.25" hidden="1" customHeight="1" outlineLevel="1" x14ac:dyDescent="0.2">
      <c r="A40" s="86"/>
      <c r="B40" s="86"/>
      <c r="C40" s="86"/>
      <c r="D40" s="12" t="str">
        <f t="shared" si="0"/>
        <v/>
      </c>
    </row>
    <row r="41" spans="1:4" ht="37.25" hidden="1" customHeight="1" outlineLevel="1" x14ac:dyDescent="0.2">
      <c r="A41" s="86"/>
      <c r="B41" s="86"/>
      <c r="C41" s="86"/>
      <c r="D41" s="12" t="str">
        <f t="shared" si="0"/>
        <v/>
      </c>
    </row>
    <row r="42" spans="1:4" ht="37.25" hidden="1" customHeight="1" outlineLevel="1" x14ac:dyDescent="0.2">
      <c r="A42" s="86"/>
      <c r="B42" s="86"/>
      <c r="C42" s="86"/>
      <c r="D42" s="12" t="str">
        <f t="shared" si="0"/>
        <v/>
      </c>
    </row>
    <row r="43" spans="1:4" ht="37.25" hidden="1" customHeight="1" outlineLevel="1" x14ac:dyDescent="0.2">
      <c r="A43" s="86"/>
      <c r="B43" s="86"/>
      <c r="C43" s="86"/>
      <c r="D43" s="12" t="str">
        <f t="shared" si="0"/>
        <v/>
      </c>
    </row>
    <row r="44" spans="1:4" ht="37.25" hidden="1" customHeight="1" outlineLevel="1" x14ac:dyDescent="0.2">
      <c r="A44" s="86"/>
      <c r="B44" s="86"/>
      <c r="C44" s="86"/>
      <c r="D44" s="12" t="str">
        <f t="shared" si="0"/>
        <v/>
      </c>
    </row>
    <row r="45" spans="1:4" ht="37.25" hidden="1" customHeight="1" outlineLevel="1" x14ac:dyDescent="0.2">
      <c r="A45" s="86"/>
      <c r="B45" s="86"/>
      <c r="C45" s="86"/>
      <c r="D45" s="12" t="str">
        <f t="shared" si="0"/>
        <v/>
      </c>
    </row>
    <row r="46" spans="1:4" ht="20" hidden="1" outlineLevel="1" x14ac:dyDescent="0.2">
      <c r="A46" s="86"/>
      <c r="B46" s="86"/>
      <c r="C46" s="86"/>
      <c r="D46" s="12" t="str">
        <f t="shared" si="0"/>
        <v/>
      </c>
    </row>
    <row r="47" spans="1:4" ht="20" hidden="1" outlineLevel="1" x14ac:dyDescent="0.2">
      <c r="A47" s="86"/>
      <c r="B47" s="86"/>
      <c r="C47" s="86"/>
      <c r="D47" s="12" t="str">
        <f t="shared" si="0"/>
        <v/>
      </c>
    </row>
    <row r="48" spans="1:4" ht="15" collapsed="1" x14ac:dyDescent="0.2">
      <c r="A48"/>
      <c r="B48"/>
      <c r="C48"/>
      <c r="D48"/>
    </row>
    <row r="49" customFormat="1" ht="15" x14ac:dyDescent="0.2"/>
  </sheetData>
  <sheetProtection algorithmName="SHA-512" hashValue="+HWzgXVXD58P/edjQa2NkPXOy7vNByuQpqAAgzB2PK7SPcu7l6C3snGPCr9aLSXyyoSZg39RwcFgFauYMsvxwQ==" saltValue="WQDvH6o8v2tM8+7XdWvXfQ==" spinCount="100000" sheet="1" objects="1" scenarios="1" selectLockedCells="1"/>
  <mergeCells count="2">
    <mergeCell ref="A1:C1"/>
    <mergeCell ref="A2:C2"/>
  </mergeCells>
  <hyperlinks>
    <hyperlink ref="A2:C2" location="'Numicon BI detailed tracking'!A1" display="Click here to view tracking sheet for your class." xr:uid="{00000000-0004-0000-0000-000000000000}"/>
  </hyperlinks>
  <pageMargins left="0.42" right="0.47244094488188981" top="0.59055118110236227" bottom="0.74803149606299213" header="0.15748031496062992" footer="0.31496062992125984"/>
  <pageSetup paperSize="9" orientation="portrait" r:id="rId1"/>
  <headerFooter>
    <oddHeader>&amp;L&amp;"-,Bold"&amp;14Tracking sheet&amp;C&amp;"-,Bold"&amp;14Numicon Big Ideas</oddHeader>
    <oddFooter>&amp;C&amp;P&amp;R&amp;D</oddFooter>
  </headerFooter>
  <colBreaks count="1" manualBreakCount="1">
    <brk id="5"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D145"/>
  <sheetViews>
    <sheetView zoomScale="85" zoomScaleNormal="85" workbookViewId="0">
      <pane xSplit="11" ySplit="1" topLeftCell="L60" activePane="bottomRight" state="frozen"/>
      <selection activeCell="B22" sqref="B22"/>
      <selection pane="topRight" activeCell="B22" sqref="B22"/>
      <selection pane="bottomLeft" activeCell="B22" sqref="B22"/>
      <selection pane="bottomRight" activeCell="J21" sqref="J21"/>
    </sheetView>
  </sheetViews>
  <sheetFormatPr baseColWidth="10" defaultColWidth="8.83203125" defaultRowHeight="15" outlineLevelRow="1" outlineLevelCol="1" x14ac:dyDescent="0.2"/>
  <cols>
    <col min="1" max="1" width="10.1640625" hidden="1" customWidth="1"/>
    <col min="2" max="2" width="8.5" hidden="1" customWidth="1"/>
    <col min="3" max="3" width="13.5" hidden="1" customWidth="1"/>
    <col min="4" max="4" width="8.1640625" style="62" hidden="1" customWidth="1"/>
    <col min="5" max="5" width="19.5" style="1" customWidth="1"/>
    <col min="6" max="6" width="8.5" style="9" customWidth="1"/>
    <col min="7" max="7" width="22.33203125" style="9" customWidth="1" outlineLevel="1"/>
    <col min="8" max="8" width="33.6640625" style="64" customWidth="1" outlineLevel="1"/>
    <col min="9" max="9" width="30.33203125" style="65" customWidth="1" outlineLevel="1"/>
    <col min="10" max="10" width="10.83203125" style="1" customWidth="1" outlineLevel="1"/>
    <col min="11" max="11" width="20.33203125" style="1" customWidth="1" outlineLevel="1"/>
    <col min="12" max="12" width="3.6640625" style="16" customWidth="1"/>
    <col min="13" max="22" width="9.6640625" style="104" customWidth="1" outlineLevel="1"/>
    <col min="23" max="23" width="3.6640625" style="104" customWidth="1"/>
    <col min="24" max="33" width="9.6640625" style="104" hidden="1" customWidth="1" outlineLevel="1"/>
    <col min="34" max="34" width="3.6640625" style="104" customWidth="1" collapsed="1"/>
    <col min="35" max="44" width="9.6640625" style="104" hidden="1" customWidth="1" outlineLevel="1"/>
    <col min="45" max="45" width="3.6640625" style="104" customWidth="1" collapsed="1"/>
    <col min="46" max="52" width="9.6640625" style="104" hidden="1" customWidth="1" outlineLevel="1"/>
    <col min="53" max="55" width="9.6640625" style="95" hidden="1" customWidth="1" outlineLevel="1"/>
    <col min="56" max="56" width="9.6640625" style="95" customWidth="1" collapsed="1"/>
  </cols>
  <sheetData>
    <row r="1" spans="1:55" ht="52" thickBot="1" x14ac:dyDescent="0.25">
      <c r="A1" s="109" t="s">
        <v>159</v>
      </c>
      <c r="B1" s="110" t="s">
        <v>173</v>
      </c>
      <c r="C1" s="110" t="s">
        <v>172</v>
      </c>
      <c r="D1" s="111" t="s">
        <v>174</v>
      </c>
      <c r="E1" s="112" t="s">
        <v>17</v>
      </c>
      <c r="F1" s="112" t="s">
        <v>177</v>
      </c>
      <c r="G1" s="112" t="s">
        <v>21</v>
      </c>
      <c r="H1" s="112" t="s">
        <v>22</v>
      </c>
      <c r="I1" s="112" t="s">
        <v>318</v>
      </c>
      <c r="J1" s="112" t="s">
        <v>260</v>
      </c>
      <c r="K1" s="112" t="s">
        <v>261</v>
      </c>
      <c r="L1" s="113"/>
      <c r="M1" s="114" t="str">
        <f>'Add pupils'!$D5</f>
        <v>Jane
Smith</v>
      </c>
      <c r="N1" s="114" t="str">
        <f>'Add pupils'!$D6</f>
        <v/>
      </c>
      <c r="O1" s="114" t="str">
        <f>'Add pupils'!$D7</f>
        <v/>
      </c>
      <c r="P1" s="114" t="str">
        <f>'Add pupils'!$D8</f>
        <v/>
      </c>
      <c r="Q1" s="114" t="str">
        <f>'Add pupils'!$D9</f>
        <v/>
      </c>
      <c r="R1" s="114" t="str">
        <f>'Add pupils'!$D10</f>
        <v/>
      </c>
      <c r="S1" s="114" t="str">
        <f>'Add pupils'!$D11</f>
        <v/>
      </c>
      <c r="T1" s="114" t="str">
        <f>'Add pupils'!$D12</f>
        <v/>
      </c>
      <c r="U1" s="114" t="str">
        <f>'Add pupils'!$D13</f>
        <v/>
      </c>
      <c r="V1" s="114" t="str">
        <f>'Add pupils'!$D14</f>
        <v/>
      </c>
      <c r="W1" s="115"/>
      <c r="X1" s="114" t="str">
        <f>'Add pupils'!$D16</f>
        <v/>
      </c>
      <c r="Y1" s="114" t="str">
        <f>'Add pupils'!$D17</f>
        <v/>
      </c>
      <c r="Z1" s="114" t="str">
        <f>'Add pupils'!$D18</f>
        <v/>
      </c>
      <c r="AA1" s="114" t="str">
        <f>'Add pupils'!$D19</f>
        <v/>
      </c>
      <c r="AB1" s="114" t="str">
        <f>'Add pupils'!$D20</f>
        <v/>
      </c>
      <c r="AC1" s="114" t="str">
        <f>'Add pupils'!$D21</f>
        <v/>
      </c>
      <c r="AD1" s="114" t="str">
        <f>'Add pupils'!$D22</f>
        <v/>
      </c>
      <c r="AE1" s="114" t="str">
        <f>'Add pupils'!$D23</f>
        <v/>
      </c>
      <c r="AF1" s="114" t="str">
        <f>'Add pupils'!$D24</f>
        <v/>
      </c>
      <c r="AG1" s="114" t="str">
        <f>'Add pupils'!$D25</f>
        <v/>
      </c>
      <c r="AH1" s="115"/>
      <c r="AI1" s="114" t="str">
        <f>'Add pupils'!$D27</f>
        <v/>
      </c>
      <c r="AJ1" s="114" t="str">
        <f>'Add pupils'!$D28</f>
        <v/>
      </c>
      <c r="AK1" s="114" t="str">
        <f>'Add pupils'!$D29</f>
        <v/>
      </c>
      <c r="AL1" s="114" t="str">
        <f>'Add pupils'!$D30</f>
        <v/>
      </c>
      <c r="AM1" s="114" t="str">
        <f>'Add pupils'!$D31</f>
        <v/>
      </c>
      <c r="AN1" s="114" t="str">
        <f>'Add pupils'!$D32</f>
        <v/>
      </c>
      <c r="AO1" s="114" t="str">
        <f>'Add pupils'!$D33</f>
        <v/>
      </c>
      <c r="AP1" s="114" t="str">
        <f>'Add pupils'!$D34</f>
        <v/>
      </c>
      <c r="AQ1" s="114" t="str">
        <f>'Add pupils'!$D35</f>
        <v/>
      </c>
      <c r="AR1" s="114" t="str">
        <f>'Add pupils'!$D36</f>
        <v/>
      </c>
      <c r="AS1" s="116"/>
      <c r="AT1" s="121" t="str">
        <f>'Add pupils'!$D38</f>
        <v/>
      </c>
      <c r="AU1" s="121" t="str">
        <f>'Add pupils'!$D39</f>
        <v/>
      </c>
      <c r="AV1" s="121" t="str">
        <f>'Add pupils'!$D40</f>
        <v/>
      </c>
      <c r="AW1" s="121" t="str">
        <f>'Add pupils'!$D41</f>
        <v/>
      </c>
      <c r="AX1" s="121" t="str">
        <f>'Add pupils'!$D42</f>
        <v/>
      </c>
      <c r="AY1" s="121" t="str">
        <f>'Add pupils'!$D43</f>
        <v/>
      </c>
      <c r="AZ1" s="121" t="str">
        <f>'Add pupils'!$D44</f>
        <v/>
      </c>
      <c r="BA1" s="121" t="str">
        <f>'Add pupils'!$D45</f>
        <v/>
      </c>
      <c r="BB1" s="121" t="str">
        <f>'Add pupils'!$D46</f>
        <v/>
      </c>
      <c r="BC1" s="121" t="str">
        <f>'Add pupils'!$D47</f>
        <v/>
      </c>
    </row>
    <row r="2" spans="1:55" ht="17" thickTop="1" x14ac:dyDescent="0.2">
      <c r="A2" s="83"/>
      <c r="B2" s="83"/>
      <c r="C2" s="83" t="str">
        <f t="shared" ref="C2:C66" si="0">IF(B2="",IF(D2="",D3,D2),B2)</f>
        <v>1</v>
      </c>
      <c r="D2" s="84"/>
      <c r="E2" s="59" t="str">
        <f>IF(D3="",IF($A3="","",VLOOKUP($A3,curriculum_data,2,FALSE)),   VLOOKUP($D3,units,2,FALSE)         )</f>
        <v>Familiarization</v>
      </c>
      <c r="F2" s="59"/>
      <c r="G2" s="59"/>
      <c r="H2" s="105"/>
      <c r="I2" s="106"/>
      <c r="J2" s="117"/>
      <c r="K2" s="117"/>
      <c r="L2" s="79"/>
      <c r="M2" s="107" t="str">
        <f t="shared" ref="M2:BC2" ca="1" si="1">IF(COUNTA(OFFSET(M2,2,0,COUNTIF($B:$B,$D3),1))=COUNTIF(OFFSET(M2,2,0,COUNTIF($B:$B,$D3),1),Not_started)," Not started ",IF(COUNTA(OFFSET(M2,2,0,COUNTIF($B:$B,$D3),1))-COUNTIF(OFFSET(M2,2,0,COUNTIF($B:$B,$D3),1),Not_started)&lt;COUNTA(OFFSET(M2,2,0,COUNTIF($B:$B,$D3),1)),"Started",IF(COUNTA(OFFSET(M2,2,0,COUNTIF($B:$B,$D3),1))=COUNTIF(OFFSET(M2,2,0,COUNTIF($B:$B,$D3),1),Green),"Green",IF(COUNTIF(OFFSET(M2,2,0,COUNTIF($B:$B,$D3),1),Red)&gt;0,"Red","Amber")   )   )   )</f>
        <v xml:space="preserve"> Not started </v>
      </c>
      <c r="N2" s="107" t="str">
        <f t="shared" ca="1" si="1"/>
        <v xml:space="preserve"> Not started </v>
      </c>
      <c r="O2" s="107" t="str">
        <f t="shared" ca="1" si="1"/>
        <v xml:space="preserve"> Not started </v>
      </c>
      <c r="P2" s="107" t="str">
        <f t="shared" ca="1" si="1"/>
        <v xml:space="preserve"> Not started </v>
      </c>
      <c r="Q2" s="107" t="str">
        <f t="shared" ca="1" si="1"/>
        <v xml:space="preserve"> Not started </v>
      </c>
      <c r="R2" s="107" t="str">
        <f t="shared" ca="1" si="1"/>
        <v xml:space="preserve"> Not started </v>
      </c>
      <c r="S2" s="107" t="str">
        <f t="shared" ca="1" si="1"/>
        <v xml:space="preserve"> Not started </v>
      </c>
      <c r="T2" s="107" t="str">
        <f t="shared" ca="1" si="1"/>
        <v xml:space="preserve"> Not started </v>
      </c>
      <c r="U2" s="107" t="str">
        <f t="shared" ca="1" si="1"/>
        <v xml:space="preserve"> Not started </v>
      </c>
      <c r="V2" s="107" t="str">
        <f t="shared" ca="1" si="1"/>
        <v xml:space="preserve"> Not started </v>
      </c>
      <c r="W2" s="94"/>
      <c r="X2" s="107" t="str">
        <f t="shared" ca="1" si="1"/>
        <v xml:space="preserve"> Not started </v>
      </c>
      <c r="Y2" s="107" t="str">
        <f t="shared" ca="1" si="1"/>
        <v xml:space="preserve"> Not started </v>
      </c>
      <c r="Z2" s="107" t="str">
        <f t="shared" ca="1" si="1"/>
        <v xml:space="preserve"> Not started </v>
      </c>
      <c r="AA2" s="107" t="str">
        <f t="shared" ca="1" si="1"/>
        <v xml:space="preserve"> Not started </v>
      </c>
      <c r="AB2" s="107" t="str">
        <f t="shared" ca="1" si="1"/>
        <v xml:space="preserve"> Not started </v>
      </c>
      <c r="AC2" s="107" t="str">
        <f t="shared" ca="1" si="1"/>
        <v xml:space="preserve"> Not started </v>
      </c>
      <c r="AD2" s="107" t="str">
        <f t="shared" ca="1" si="1"/>
        <v xml:space="preserve"> Not started </v>
      </c>
      <c r="AE2" s="107" t="str">
        <f t="shared" ca="1" si="1"/>
        <v xml:space="preserve"> Not started </v>
      </c>
      <c r="AF2" s="107" t="str">
        <f t="shared" ca="1" si="1"/>
        <v xml:space="preserve"> Not started </v>
      </c>
      <c r="AG2" s="107" t="str">
        <f t="shared" ca="1" si="1"/>
        <v xml:space="preserve"> Not started </v>
      </c>
      <c r="AH2" s="94"/>
      <c r="AI2" s="107" t="str">
        <f t="shared" ca="1" si="1"/>
        <v xml:space="preserve"> Not started </v>
      </c>
      <c r="AJ2" s="107" t="str">
        <f t="shared" ca="1" si="1"/>
        <v xml:space="preserve"> Not started </v>
      </c>
      <c r="AK2" s="107" t="str">
        <f t="shared" ca="1" si="1"/>
        <v xml:space="preserve"> Not started </v>
      </c>
      <c r="AL2" s="107" t="str">
        <f t="shared" ca="1" si="1"/>
        <v xml:space="preserve"> Not started </v>
      </c>
      <c r="AM2" s="107" t="str">
        <f t="shared" ca="1" si="1"/>
        <v xml:space="preserve"> Not started </v>
      </c>
      <c r="AN2" s="107" t="str">
        <f t="shared" ca="1" si="1"/>
        <v xml:space="preserve"> Not started </v>
      </c>
      <c r="AO2" s="107" t="str">
        <f t="shared" ca="1" si="1"/>
        <v xml:space="preserve"> Not started </v>
      </c>
      <c r="AP2" s="107" t="str">
        <f t="shared" ca="1" si="1"/>
        <v xml:space="preserve"> Not started </v>
      </c>
      <c r="AQ2" s="107" t="str">
        <f t="shared" ca="1" si="1"/>
        <v xml:space="preserve"> Not started </v>
      </c>
      <c r="AR2" s="107" t="str">
        <f t="shared" ca="1" si="1"/>
        <v xml:space="preserve"> Not started </v>
      </c>
      <c r="AS2" s="108"/>
      <c r="AT2" s="96" t="str">
        <f t="shared" ca="1" si="1"/>
        <v xml:space="preserve"> Not started </v>
      </c>
      <c r="AU2" s="96" t="str">
        <f t="shared" ca="1" si="1"/>
        <v xml:space="preserve"> Not started </v>
      </c>
      <c r="AV2" s="96" t="str">
        <f t="shared" ca="1" si="1"/>
        <v xml:space="preserve"> Not started </v>
      </c>
      <c r="AW2" s="96" t="str">
        <f t="shared" ca="1" si="1"/>
        <v xml:space="preserve"> Not started </v>
      </c>
      <c r="AX2" s="96" t="str">
        <f t="shared" ca="1" si="1"/>
        <v xml:space="preserve"> Not started </v>
      </c>
      <c r="AY2" s="96" t="str">
        <f t="shared" ca="1" si="1"/>
        <v xml:space="preserve"> Not started </v>
      </c>
      <c r="AZ2" s="96" t="str">
        <f t="shared" ca="1" si="1"/>
        <v xml:space="preserve"> Not started </v>
      </c>
      <c r="BA2" s="96" t="str">
        <f t="shared" ca="1" si="1"/>
        <v xml:space="preserve"> Not started </v>
      </c>
      <c r="BB2" s="96" t="str">
        <f t="shared" ca="1" si="1"/>
        <v xml:space="preserve"> Not started </v>
      </c>
      <c r="BC2" s="96" t="str">
        <f t="shared" ca="1" si="1"/>
        <v xml:space="preserve"> Not started </v>
      </c>
    </row>
    <row r="3" spans="1:55" x14ac:dyDescent="0.2">
      <c r="A3" s="83">
        <f>'Raw Curriculum data'!A3</f>
        <v>0</v>
      </c>
      <c r="B3" s="83"/>
      <c r="C3" s="83" t="str">
        <f t="shared" si="0"/>
        <v>1</v>
      </c>
      <c r="D3" s="84" t="str">
        <f>IF(G3="",B4,"")</f>
        <v>1</v>
      </c>
      <c r="E3" s="3"/>
      <c r="F3" s="3"/>
      <c r="G3" s="3"/>
      <c r="H3" s="85"/>
      <c r="I3" s="85"/>
      <c r="J3" s="80"/>
      <c r="K3" s="80"/>
      <c r="L3" s="79"/>
      <c r="M3" s="99" t="str">
        <f t="shared" ref="M3:BA3" ca="1" si="2">CONCATENATE(COUNTIF(OFFSET(M2,2,0,COUNTIF($B:$B,$D3),1),Green)," out of ",COUNTA(OFFSET(M2,2,0,COUNTIF($B:$B,$D3),1)))</f>
        <v>0 out of 10</v>
      </c>
      <c r="N3" s="99" t="str">
        <f t="shared" ca="1" si="2"/>
        <v>0 out of 10</v>
      </c>
      <c r="O3" s="99" t="str">
        <f t="shared" ca="1" si="2"/>
        <v>0 out of 10</v>
      </c>
      <c r="P3" s="99" t="str">
        <f t="shared" ca="1" si="2"/>
        <v>0 out of 10</v>
      </c>
      <c r="Q3" s="99" t="str">
        <f t="shared" ca="1" si="2"/>
        <v>0 out of 10</v>
      </c>
      <c r="R3" s="99" t="str">
        <f t="shared" ca="1" si="2"/>
        <v>0 out of 10</v>
      </c>
      <c r="S3" s="99" t="str">
        <f t="shared" ca="1" si="2"/>
        <v>0 out of 10</v>
      </c>
      <c r="T3" s="99" t="str">
        <f t="shared" ca="1" si="2"/>
        <v>0 out of 10</v>
      </c>
      <c r="U3" s="99" t="str">
        <f t="shared" ca="1" si="2"/>
        <v>0 out of 10</v>
      </c>
      <c r="V3" s="99" t="str">
        <f t="shared" ca="1" si="2"/>
        <v>0 out of 10</v>
      </c>
      <c r="W3" s="94"/>
      <c r="X3" s="99" t="str">
        <f t="shared" ca="1" si="2"/>
        <v>0 out of 10</v>
      </c>
      <c r="Y3" s="99" t="str">
        <f t="shared" ca="1" si="2"/>
        <v>0 out of 10</v>
      </c>
      <c r="Z3" s="99" t="str">
        <f t="shared" ca="1" si="2"/>
        <v>0 out of 10</v>
      </c>
      <c r="AA3" s="99" t="str">
        <f t="shared" ca="1" si="2"/>
        <v>0 out of 10</v>
      </c>
      <c r="AB3" s="99" t="str">
        <f t="shared" ca="1" si="2"/>
        <v>0 out of 10</v>
      </c>
      <c r="AC3" s="99" t="str">
        <f t="shared" ca="1" si="2"/>
        <v>0 out of 10</v>
      </c>
      <c r="AD3" s="99" t="str">
        <f t="shared" ca="1" si="2"/>
        <v>0 out of 10</v>
      </c>
      <c r="AE3" s="99" t="str">
        <f t="shared" ca="1" si="2"/>
        <v>0 out of 10</v>
      </c>
      <c r="AF3" s="99" t="str">
        <f t="shared" ref="AF3" ca="1" si="3">CONCATENATE(COUNTIF(OFFSET(AF2,2,0,COUNTIF($B:$B,$D3),1),Green)," out of ",COUNTA(OFFSET(AF2,2,0,COUNTIF($B:$B,$D3),1)))</f>
        <v>0 out of 10</v>
      </c>
      <c r="AG3" s="99" t="str">
        <f t="shared" ca="1" si="2"/>
        <v>0 out of 10</v>
      </c>
      <c r="AH3" s="94"/>
      <c r="AI3" s="99" t="str">
        <f t="shared" ca="1" si="2"/>
        <v>0 out of 10</v>
      </c>
      <c r="AJ3" s="99" t="str">
        <f t="shared" ca="1" si="2"/>
        <v>0 out of 10</v>
      </c>
      <c r="AK3" s="99" t="str">
        <f t="shared" ca="1" si="2"/>
        <v>0 out of 10</v>
      </c>
      <c r="AL3" s="99" t="str">
        <f t="shared" ca="1" si="2"/>
        <v>0 out of 10</v>
      </c>
      <c r="AM3" s="99" t="str">
        <f t="shared" ca="1" si="2"/>
        <v>0 out of 10</v>
      </c>
      <c r="AN3" s="99" t="str">
        <f t="shared" ca="1" si="2"/>
        <v>0 out of 10</v>
      </c>
      <c r="AO3" s="99" t="str">
        <f t="shared" ca="1" si="2"/>
        <v>0 out of 10</v>
      </c>
      <c r="AP3" s="99" t="str">
        <f t="shared" ca="1" si="2"/>
        <v>0 out of 10</v>
      </c>
      <c r="AQ3" s="99" t="str">
        <f t="shared" ca="1" si="2"/>
        <v>0 out of 10</v>
      </c>
      <c r="AR3" s="99" t="str">
        <f t="shared" ca="1" si="2"/>
        <v>0 out of 10</v>
      </c>
      <c r="AS3" s="94"/>
      <c r="AT3" s="99" t="str">
        <f t="shared" ca="1" si="2"/>
        <v>0 out of 10</v>
      </c>
      <c r="AU3" s="99" t="str">
        <f t="shared" ca="1" si="2"/>
        <v>0 out of 10</v>
      </c>
      <c r="AV3" s="99" t="str">
        <f t="shared" ca="1" si="2"/>
        <v>0 out of 10</v>
      </c>
      <c r="AW3" s="99" t="str">
        <f t="shared" ca="1" si="2"/>
        <v>0 out of 10</v>
      </c>
      <c r="AX3" s="99" t="str">
        <f t="shared" ca="1" si="2"/>
        <v>0 out of 10</v>
      </c>
      <c r="AY3" s="99" t="str">
        <f t="shared" ca="1" si="2"/>
        <v>0 out of 10</v>
      </c>
      <c r="AZ3" s="99" t="str">
        <f t="shared" ca="1" si="2"/>
        <v>0 out of 10</v>
      </c>
      <c r="BA3" s="99" t="str">
        <f t="shared" ca="1" si="2"/>
        <v>0 out of 10</v>
      </c>
      <c r="BB3" s="99" t="str">
        <f t="shared" ref="BB3:BC3" ca="1" si="4">CONCATENATE(COUNTIF(OFFSET(BB2,2,0,COUNTIF($B:$B,$D3),1),Green)," out of ",COUNTA(OFFSET(BB2,2,0,COUNTIF($B:$B,$D3),1)))</f>
        <v>0 out of 10</v>
      </c>
      <c r="BC3" s="99" t="str">
        <f t="shared" ca="1" si="4"/>
        <v>0 out of 10</v>
      </c>
    </row>
    <row r="4" spans="1:55" ht="48" outlineLevel="1" x14ac:dyDescent="0.2">
      <c r="A4" s="83">
        <f>'Raw Curriculum data'!A6</f>
        <v>1</v>
      </c>
      <c r="B4" s="83" t="str">
        <f>IF(F4="","",MID(F4,6,FIND(" S",F4)-6))</f>
        <v>1</v>
      </c>
      <c r="C4" s="83" t="str">
        <f t="shared" si="0"/>
        <v>1</v>
      </c>
      <c r="D4" s="84" t="str">
        <f t="shared" ref="D4:D67" si="5">IF(G4="",B5,"")</f>
        <v/>
      </c>
      <c r="E4" s="3" t="str">
        <f t="shared" ref="E4:E13" si="6">IF(D4="",IF($A4="","",VLOOKUP($A4,curriculum_data,2,FALSE)),   VLOOKUP($D4,units,2,FALSE)         )</f>
        <v>Familiarization</v>
      </c>
      <c r="F4" s="3" t="str">
        <f t="shared" ref="F4:F35" si="7">IF($A4="","",VLOOKUP($A4,curriculum_data,3,FALSE))</f>
        <v>Unit 1 S1</v>
      </c>
      <c r="G4" s="3" t="str">
        <f t="shared" ref="G4:G35" si="8">IF($A4="","",VLOOKUP($A4,curriculum_data,4,FALSE))</f>
        <v>Session 1: Becoming familiar with Numicon Shapes</v>
      </c>
      <c r="H4" s="85" t="str">
        <f t="shared" ref="H4:H35" si="9">IF($A4="","",VLOOKUP($A4,curriculum_data,5,FALSE))</f>
        <v>• To become sufficiently familiar with Numicon Shapes so they can be used as a concrete manipulative in the forthcoming sessions.</v>
      </c>
      <c r="I4" s="125" t="str">
        <f>IF($A4="","",VLOOKUP($A4,curriculum_data,6,FALSE))</f>
        <v>(No curriculum objectives for this Unit, since it is about becoming familiar with the apparatus)</v>
      </c>
      <c r="J4" s="118"/>
      <c r="K4" s="80"/>
      <c r="L4" s="79"/>
      <c r="M4" s="100" t="s">
        <v>5</v>
      </c>
      <c r="N4" s="100" t="s">
        <v>5</v>
      </c>
      <c r="O4" s="100" t="s">
        <v>5</v>
      </c>
      <c r="P4" s="100" t="s">
        <v>5</v>
      </c>
      <c r="Q4" s="100" t="s">
        <v>5</v>
      </c>
      <c r="R4" s="100" t="s">
        <v>5</v>
      </c>
      <c r="S4" s="100" t="s">
        <v>5</v>
      </c>
      <c r="T4" s="100" t="s">
        <v>5</v>
      </c>
      <c r="U4" s="100" t="s">
        <v>5</v>
      </c>
      <c r="V4" s="100" t="s">
        <v>5</v>
      </c>
      <c r="W4" s="101"/>
      <c r="X4" s="100" t="s">
        <v>5</v>
      </c>
      <c r="Y4" s="100" t="s">
        <v>5</v>
      </c>
      <c r="Z4" s="100" t="s">
        <v>5</v>
      </c>
      <c r="AA4" s="100" t="s">
        <v>5</v>
      </c>
      <c r="AB4" s="100" t="s">
        <v>5</v>
      </c>
      <c r="AC4" s="100" t="s">
        <v>5</v>
      </c>
      <c r="AD4" s="100" t="s">
        <v>5</v>
      </c>
      <c r="AE4" s="100" t="s">
        <v>5</v>
      </c>
      <c r="AF4" s="100" t="s">
        <v>5</v>
      </c>
      <c r="AG4" s="100" t="s">
        <v>5</v>
      </c>
      <c r="AH4" s="101"/>
      <c r="AI4" s="100" t="s">
        <v>5</v>
      </c>
      <c r="AJ4" s="100" t="s">
        <v>5</v>
      </c>
      <c r="AK4" s="100" t="s">
        <v>5</v>
      </c>
      <c r="AL4" s="100" t="s">
        <v>5</v>
      </c>
      <c r="AM4" s="100" t="s">
        <v>5</v>
      </c>
      <c r="AN4" s="100" t="s">
        <v>5</v>
      </c>
      <c r="AO4" s="100" t="s">
        <v>5</v>
      </c>
      <c r="AP4" s="100" t="s">
        <v>5</v>
      </c>
      <c r="AQ4" s="100" t="s">
        <v>5</v>
      </c>
      <c r="AR4" s="100" t="s">
        <v>5</v>
      </c>
      <c r="AS4" s="101"/>
      <c r="AT4" s="100" t="s">
        <v>5</v>
      </c>
      <c r="AU4" s="100" t="s">
        <v>5</v>
      </c>
      <c r="AV4" s="100" t="s">
        <v>5</v>
      </c>
      <c r="AW4" s="100" t="s">
        <v>5</v>
      </c>
      <c r="AX4" s="100" t="s">
        <v>5</v>
      </c>
      <c r="AY4" s="100" t="s">
        <v>5</v>
      </c>
      <c r="AZ4" s="100" t="s">
        <v>5</v>
      </c>
      <c r="BA4" s="100" t="s">
        <v>5</v>
      </c>
      <c r="BB4" s="100" t="s">
        <v>5</v>
      </c>
      <c r="BC4" s="100" t="s">
        <v>5</v>
      </c>
    </row>
    <row r="5" spans="1:55" ht="32" outlineLevel="1" x14ac:dyDescent="0.2">
      <c r="A5" s="83">
        <f>'Raw Curriculum data'!A7</f>
        <v>2</v>
      </c>
      <c r="B5" s="83" t="str">
        <f t="shared" ref="B5:B68" si="10">IF(F5="","",MID(F5,6,FIND(" S",F5)-6))</f>
        <v>1</v>
      </c>
      <c r="C5" s="83" t="str">
        <f t="shared" si="0"/>
        <v>1</v>
      </c>
      <c r="D5" s="84" t="str">
        <f t="shared" si="5"/>
        <v/>
      </c>
      <c r="E5" s="3" t="str">
        <f t="shared" si="6"/>
        <v>Familiarization</v>
      </c>
      <c r="F5" s="3" t="str">
        <f t="shared" si="7"/>
        <v>Unit 1 S2</v>
      </c>
      <c r="G5" s="3" t="str">
        <f t="shared" si="8"/>
        <v>Session 2: Getting to know number rods</v>
      </c>
      <c r="H5" s="85" t="str">
        <f t="shared" si="9"/>
        <v xml:space="preserve">• To be able to match number rods with numerals.  </v>
      </c>
      <c r="I5" s="123" t="str">
        <f t="shared" ref="I5:I35" si="11">IF($A5="","",VLOOKUP($A5,curriculum_data,6,FALSE))</f>
        <v xml:space="preserve"> </v>
      </c>
      <c r="J5" s="80"/>
      <c r="K5" s="80"/>
      <c r="L5" s="79"/>
      <c r="M5" s="100" t="s">
        <v>5</v>
      </c>
      <c r="N5" s="100" t="s">
        <v>5</v>
      </c>
      <c r="O5" s="100" t="s">
        <v>5</v>
      </c>
      <c r="P5" s="100" t="s">
        <v>5</v>
      </c>
      <c r="Q5" s="100" t="s">
        <v>5</v>
      </c>
      <c r="R5" s="100" t="s">
        <v>5</v>
      </c>
      <c r="S5" s="100" t="s">
        <v>5</v>
      </c>
      <c r="T5" s="100" t="s">
        <v>5</v>
      </c>
      <c r="U5" s="100" t="s">
        <v>5</v>
      </c>
      <c r="V5" s="100" t="s">
        <v>5</v>
      </c>
      <c r="W5" s="101"/>
      <c r="X5" s="100" t="s">
        <v>5</v>
      </c>
      <c r="Y5" s="100" t="s">
        <v>5</v>
      </c>
      <c r="Z5" s="100" t="s">
        <v>5</v>
      </c>
      <c r="AA5" s="100" t="s">
        <v>5</v>
      </c>
      <c r="AB5" s="100" t="s">
        <v>5</v>
      </c>
      <c r="AC5" s="100" t="s">
        <v>5</v>
      </c>
      <c r="AD5" s="100" t="s">
        <v>5</v>
      </c>
      <c r="AE5" s="100" t="s">
        <v>5</v>
      </c>
      <c r="AF5" s="100" t="s">
        <v>5</v>
      </c>
      <c r="AG5" s="100" t="s">
        <v>5</v>
      </c>
      <c r="AH5" s="101"/>
      <c r="AI5" s="100" t="s">
        <v>5</v>
      </c>
      <c r="AJ5" s="100" t="s">
        <v>5</v>
      </c>
      <c r="AK5" s="100" t="s">
        <v>5</v>
      </c>
      <c r="AL5" s="100" t="s">
        <v>5</v>
      </c>
      <c r="AM5" s="100" t="s">
        <v>5</v>
      </c>
      <c r="AN5" s="100" t="s">
        <v>5</v>
      </c>
      <c r="AO5" s="100" t="s">
        <v>5</v>
      </c>
      <c r="AP5" s="100" t="s">
        <v>5</v>
      </c>
      <c r="AQ5" s="100" t="s">
        <v>5</v>
      </c>
      <c r="AR5" s="100" t="s">
        <v>5</v>
      </c>
      <c r="AS5" s="101"/>
      <c r="AT5" s="100" t="s">
        <v>5</v>
      </c>
      <c r="AU5" s="100" t="s">
        <v>5</v>
      </c>
      <c r="AV5" s="100" t="s">
        <v>5</v>
      </c>
      <c r="AW5" s="100" t="s">
        <v>5</v>
      </c>
      <c r="AX5" s="100" t="s">
        <v>5</v>
      </c>
      <c r="AY5" s="100" t="s">
        <v>5</v>
      </c>
      <c r="AZ5" s="100" t="s">
        <v>5</v>
      </c>
      <c r="BA5" s="100" t="s">
        <v>5</v>
      </c>
      <c r="BB5" s="100" t="s">
        <v>5</v>
      </c>
      <c r="BC5" s="100" t="s">
        <v>5</v>
      </c>
    </row>
    <row r="6" spans="1:55" ht="32" outlineLevel="1" x14ac:dyDescent="0.2">
      <c r="A6" s="83">
        <f>'Raw Curriculum data'!A8</f>
        <v>3</v>
      </c>
      <c r="B6" s="83" t="str">
        <f t="shared" si="10"/>
        <v>1</v>
      </c>
      <c r="C6" s="83" t="str">
        <f t="shared" si="0"/>
        <v>1</v>
      </c>
      <c r="D6" s="84" t="str">
        <f t="shared" si="5"/>
        <v/>
      </c>
      <c r="E6" s="3" t="str">
        <f t="shared" si="6"/>
        <v>Familiarization</v>
      </c>
      <c r="F6" s="3" t="str">
        <f t="shared" si="7"/>
        <v>Unit 1 S2</v>
      </c>
      <c r="G6" s="3" t="str">
        <f t="shared" si="8"/>
        <v>Session 2: Getting to know number rods</v>
      </c>
      <c r="H6" s="85" t="str">
        <f t="shared" si="9"/>
        <v>• To count forwards and backwards in steps of ones, twos, threes and tens.</v>
      </c>
      <c r="I6" s="123" t="str">
        <f t="shared" si="11"/>
        <v xml:space="preserve"> </v>
      </c>
      <c r="J6" s="80"/>
      <c r="K6" s="80"/>
      <c r="L6" s="79"/>
      <c r="M6" s="100" t="s">
        <v>5</v>
      </c>
      <c r="N6" s="100" t="s">
        <v>5</v>
      </c>
      <c r="O6" s="100" t="s">
        <v>5</v>
      </c>
      <c r="P6" s="100" t="s">
        <v>5</v>
      </c>
      <c r="Q6" s="100" t="s">
        <v>5</v>
      </c>
      <c r="R6" s="100" t="s">
        <v>5</v>
      </c>
      <c r="S6" s="100" t="s">
        <v>5</v>
      </c>
      <c r="T6" s="100" t="s">
        <v>5</v>
      </c>
      <c r="U6" s="100" t="s">
        <v>5</v>
      </c>
      <c r="V6" s="100" t="s">
        <v>5</v>
      </c>
      <c r="W6" s="101"/>
      <c r="X6" s="100" t="s">
        <v>5</v>
      </c>
      <c r="Y6" s="100" t="s">
        <v>5</v>
      </c>
      <c r="Z6" s="100" t="s">
        <v>5</v>
      </c>
      <c r="AA6" s="100" t="s">
        <v>5</v>
      </c>
      <c r="AB6" s="100" t="s">
        <v>5</v>
      </c>
      <c r="AC6" s="100" t="s">
        <v>5</v>
      </c>
      <c r="AD6" s="100" t="s">
        <v>5</v>
      </c>
      <c r="AE6" s="100" t="s">
        <v>5</v>
      </c>
      <c r="AF6" s="100" t="s">
        <v>5</v>
      </c>
      <c r="AG6" s="100" t="s">
        <v>5</v>
      </c>
      <c r="AH6" s="101"/>
      <c r="AI6" s="100" t="s">
        <v>5</v>
      </c>
      <c r="AJ6" s="100" t="s">
        <v>5</v>
      </c>
      <c r="AK6" s="100" t="s">
        <v>5</v>
      </c>
      <c r="AL6" s="100" t="s">
        <v>5</v>
      </c>
      <c r="AM6" s="100" t="s">
        <v>5</v>
      </c>
      <c r="AN6" s="100" t="s">
        <v>5</v>
      </c>
      <c r="AO6" s="100" t="s">
        <v>5</v>
      </c>
      <c r="AP6" s="100" t="s">
        <v>5</v>
      </c>
      <c r="AQ6" s="100" t="s">
        <v>5</v>
      </c>
      <c r="AR6" s="100" t="s">
        <v>5</v>
      </c>
      <c r="AS6" s="101"/>
      <c r="AT6" s="100" t="s">
        <v>5</v>
      </c>
      <c r="AU6" s="100" t="s">
        <v>5</v>
      </c>
      <c r="AV6" s="100" t="s">
        <v>5</v>
      </c>
      <c r="AW6" s="100" t="s">
        <v>5</v>
      </c>
      <c r="AX6" s="100" t="s">
        <v>5</v>
      </c>
      <c r="AY6" s="100" t="s">
        <v>5</v>
      </c>
      <c r="AZ6" s="100" t="s">
        <v>5</v>
      </c>
      <c r="BA6" s="100" t="s">
        <v>5</v>
      </c>
      <c r="BB6" s="100" t="s">
        <v>5</v>
      </c>
      <c r="BC6" s="100" t="s">
        <v>5</v>
      </c>
    </row>
    <row r="7" spans="1:55" ht="45" outlineLevel="1" x14ac:dyDescent="0.2">
      <c r="A7" s="83">
        <f>'Raw Curriculum data'!A9</f>
        <v>4</v>
      </c>
      <c r="B7" s="83" t="str">
        <f t="shared" si="10"/>
        <v>1</v>
      </c>
      <c r="C7" s="83" t="str">
        <f t="shared" si="0"/>
        <v>1</v>
      </c>
      <c r="D7" s="84" t="str">
        <f t="shared" si="5"/>
        <v/>
      </c>
      <c r="E7" s="3" t="str">
        <f t="shared" si="6"/>
        <v>Familiarization</v>
      </c>
      <c r="F7" s="3" t="str">
        <f t="shared" si="7"/>
        <v>Unit 1 S2</v>
      </c>
      <c r="G7" s="3" t="str">
        <f t="shared" si="8"/>
        <v>Session 2: Getting to know number rods</v>
      </c>
      <c r="H7" s="85" t="str">
        <f t="shared" si="9"/>
        <v>• To become familiar with using number rods for whole numbers, doubles, halves and number bonds to 20, 60 and 100.</v>
      </c>
      <c r="I7" s="123" t="str">
        <f t="shared" si="11"/>
        <v xml:space="preserve"> </v>
      </c>
      <c r="J7" s="80"/>
      <c r="K7" s="80"/>
      <c r="L7" s="79"/>
      <c r="M7" s="100" t="s">
        <v>5</v>
      </c>
      <c r="N7" s="100" t="s">
        <v>5</v>
      </c>
      <c r="O7" s="100" t="s">
        <v>5</v>
      </c>
      <c r="P7" s="100" t="s">
        <v>5</v>
      </c>
      <c r="Q7" s="100" t="s">
        <v>5</v>
      </c>
      <c r="R7" s="100" t="s">
        <v>5</v>
      </c>
      <c r="S7" s="100" t="s">
        <v>5</v>
      </c>
      <c r="T7" s="100" t="s">
        <v>5</v>
      </c>
      <c r="U7" s="100" t="s">
        <v>5</v>
      </c>
      <c r="V7" s="100" t="s">
        <v>5</v>
      </c>
      <c r="W7" s="101"/>
      <c r="X7" s="100" t="s">
        <v>5</v>
      </c>
      <c r="Y7" s="100" t="s">
        <v>5</v>
      </c>
      <c r="Z7" s="100" t="s">
        <v>5</v>
      </c>
      <c r="AA7" s="100" t="s">
        <v>5</v>
      </c>
      <c r="AB7" s="100" t="s">
        <v>5</v>
      </c>
      <c r="AC7" s="100" t="s">
        <v>5</v>
      </c>
      <c r="AD7" s="100" t="s">
        <v>5</v>
      </c>
      <c r="AE7" s="100" t="s">
        <v>5</v>
      </c>
      <c r="AF7" s="100" t="s">
        <v>5</v>
      </c>
      <c r="AG7" s="100" t="s">
        <v>5</v>
      </c>
      <c r="AH7" s="101"/>
      <c r="AI7" s="100" t="s">
        <v>5</v>
      </c>
      <c r="AJ7" s="100" t="s">
        <v>5</v>
      </c>
      <c r="AK7" s="100" t="s">
        <v>5</v>
      </c>
      <c r="AL7" s="100" t="s">
        <v>5</v>
      </c>
      <c r="AM7" s="100" t="s">
        <v>5</v>
      </c>
      <c r="AN7" s="100" t="s">
        <v>5</v>
      </c>
      <c r="AO7" s="100" t="s">
        <v>5</v>
      </c>
      <c r="AP7" s="100" t="s">
        <v>5</v>
      </c>
      <c r="AQ7" s="100" t="s">
        <v>5</v>
      </c>
      <c r="AR7" s="100" t="s">
        <v>5</v>
      </c>
      <c r="AS7" s="101"/>
      <c r="AT7" s="100" t="s">
        <v>5</v>
      </c>
      <c r="AU7" s="100" t="s">
        <v>5</v>
      </c>
      <c r="AV7" s="100" t="s">
        <v>5</v>
      </c>
      <c r="AW7" s="100" t="s">
        <v>5</v>
      </c>
      <c r="AX7" s="100" t="s">
        <v>5</v>
      </c>
      <c r="AY7" s="100" t="s">
        <v>5</v>
      </c>
      <c r="AZ7" s="100" t="s">
        <v>5</v>
      </c>
      <c r="BA7" s="100" t="s">
        <v>5</v>
      </c>
      <c r="BB7" s="100" t="s">
        <v>5</v>
      </c>
      <c r="BC7" s="100" t="s">
        <v>5</v>
      </c>
    </row>
    <row r="8" spans="1:55" ht="30" outlineLevel="1" x14ac:dyDescent="0.2">
      <c r="A8" s="83">
        <f>'Raw Curriculum data'!A10</f>
        <v>5</v>
      </c>
      <c r="B8" s="83" t="str">
        <f t="shared" si="10"/>
        <v>1</v>
      </c>
      <c r="C8" s="83" t="str">
        <f t="shared" si="0"/>
        <v>1</v>
      </c>
      <c r="D8" s="84" t="str">
        <f t="shared" si="5"/>
        <v/>
      </c>
      <c r="E8" s="3" t="str">
        <f t="shared" si="6"/>
        <v>Familiarization</v>
      </c>
      <c r="F8" s="3" t="str">
        <f t="shared" si="7"/>
        <v>Unit 1 S3</v>
      </c>
      <c r="G8" s="3" t="str">
        <f t="shared" si="8"/>
        <v>Session 3: Base ten</v>
      </c>
      <c r="H8" s="85" t="str">
        <f t="shared" si="9"/>
        <v>• To use regrouping when crossing multiples of ten.</v>
      </c>
      <c r="I8" s="123" t="str">
        <f t="shared" si="11"/>
        <v xml:space="preserve"> </v>
      </c>
      <c r="J8" s="80"/>
      <c r="K8" s="80"/>
      <c r="L8" s="79"/>
      <c r="M8" s="100" t="s">
        <v>5</v>
      </c>
      <c r="N8" s="100" t="s">
        <v>5</v>
      </c>
      <c r="O8" s="100" t="s">
        <v>5</v>
      </c>
      <c r="P8" s="100" t="s">
        <v>5</v>
      </c>
      <c r="Q8" s="100" t="s">
        <v>5</v>
      </c>
      <c r="R8" s="100" t="s">
        <v>5</v>
      </c>
      <c r="S8" s="100" t="s">
        <v>5</v>
      </c>
      <c r="T8" s="100" t="s">
        <v>5</v>
      </c>
      <c r="U8" s="100" t="s">
        <v>5</v>
      </c>
      <c r="V8" s="100" t="s">
        <v>5</v>
      </c>
      <c r="W8" s="101"/>
      <c r="X8" s="100" t="s">
        <v>5</v>
      </c>
      <c r="Y8" s="100" t="s">
        <v>5</v>
      </c>
      <c r="Z8" s="100" t="s">
        <v>5</v>
      </c>
      <c r="AA8" s="100" t="s">
        <v>5</v>
      </c>
      <c r="AB8" s="100" t="s">
        <v>5</v>
      </c>
      <c r="AC8" s="100" t="s">
        <v>5</v>
      </c>
      <c r="AD8" s="100" t="s">
        <v>5</v>
      </c>
      <c r="AE8" s="100" t="s">
        <v>5</v>
      </c>
      <c r="AF8" s="100" t="s">
        <v>5</v>
      </c>
      <c r="AG8" s="100" t="s">
        <v>5</v>
      </c>
      <c r="AH8" s="101"/>
      <c r="AI8" s="100" t="s">
        <v>5</v>
      </c>
      <c r="AJ8" s="100" t="s">
        <v>5</v>
      </c>
      <c r="AK8" s="100" t="s">
        <v>5</v>
      </c>
      <c r="AL8" s="100" t="s">
        <v>5</v>
      </c>
      <c r="AM8" s="100" t="s">
        <v>5</v>
      </c>
      <c r="AN8" s="100" t="s">
        <v>5</v>
      </c>
      <c r="AO8" s="100" t="s">
        <v>5</v>
      </c>
      <c r="AP8" s="100" t="s">
        <v>5</v>
      </c>
      <c r="AQ8" s="100" t="s">
        <v>5</v>
      </c>
      <c r="AR8" s="100" t="s">
        <v>5</v>
      </c>
      <c r="AS8" s="101"/>
      <c r="AT8" s="100" t="s">
        <v>5</v>
      </c>
      <c r="AU8" s="100" t="s">
        <v>5</v>
      </c>
      <c r="AV8" s="100" t="s">
        <v>5</v>
      </c>
      <c r="AW8" s="100" t="s">
        <v>5</v>
      </c>
      <c r="AX8" s="100" t="s">
        <v>5</v>
      </c>
      <c r="AY8" s="100" t="s">
        <v>5</v>
      </c>
      <c r="AZ8" s="100" t="s">
        <v>5</v>
      </c>
      <c r="BA8" s="100" t="s">
        <v>5</v>
      </c>
      <c r="BB8" s="100" t="s">
        <v>5</v>
      </c>
      <c r="BC8" s="100" t="s">
        <v>5</v>
      </c>
    </row>
    <row r="9" spans="1:55" ht="30" outlineLevel="1" x14ac:dyDescent="0.2">
      <c r="A9" s="83">
        <f>'Raw Curriculum data'!A11</f>
        <v>6</v>
      </c>
      <c r="B9" s="83" t="str">
        <f t="shared" si="10"/>
        <v>1</v>
      </c>
      <c r="C9" s="83" t="str">
        <f t="shared" si="0"/>
        <v>1</v>
      </c>
      <c r="D9" s="84" t="str">
        <f t="shared" si="5"/>
        <v/>
      </c>
      <c r="E9" s="3" t="str">
        <f t="shared" si="6"/>
        <v>Familiarization</v>
      </c>
      <c r="F9" s="3" t="str">
        <f t="shared" si="7"/>
        <v>Unit 1 S3</v>
      </c>
      <c r="G9" s="3" t="str">
        <f t="shared" si="8"/>
        <v>Session 3: Base ten</v>
      </c>
      <c r="H9" s="85" t="str">
        <f t="shared" si="9"/>
        <v>• To represent numbers using base-ten apparatus and arrow cards.</v>
      </c>
      <c r="I9" s="123" t="str">
        <f t="shared" si="11"/>
        <v xml:space="preserve"> </v>
      </c>
      <c r="J9" s="80"/>
      <c r="K9" s="80"/>
      <c r="L9" s="79"/>
      <c r="M9" s="100" t="s">
        <v>5</v>
      </c>
      <c r="N9" s="100" t="s">
        <v>5</v>
      </c>
      <c r="O9" s="100" t="s">
        <v>5</v>
      </c>
      <c r="P9" s="100" t="s">
        <v>5</v>
      </c>
      <c r="Q9" s="100" t="s">
        <v>5</v>
      </c>
      <c r="R9" s="100" t="s">
        <v>5</v>
      </c>
      <c r="S9" s="100" t="s">
        <v>5</v>
      </c>
      <c r="T9" s="100" t="s">
        <v>5</v>
      </c>
      <c r="U9" s="100" t="s">
        <v>5</v>
      </c>
      <c r="V9" s="100" t="s">
        <v>5</v>
      </c>
      <c r="W9" s="101"/>
      <c r="X9" s="100" t="s">
        <v>5</v>
      </c>
      <c r="Y9" s="100" t="s">
        <v>5</v>
      </c>
      <c r="Z9" s="100" t="s">
        <v>5</v>
      </c>
      <c r="AA9" s="100" t="s">
        <v>5</v>
      </c>
      <c r="AB9" s="100" t="s">
        <v>5</v>
      </c>
      <c r="AC9" s="100" t="s">
        <v>5</v>
      </c>
      <c r="AD9" s="100" t="s">
        <v>5</v>
      </c>
      <c r="AE9" s="100" t="s">
        <v>5</v>
      </c>
      <c r="AF9" s="100" t="s">
        <v>5</v>
      </c>
      <c r="AG9" s="100" t="s">
        <v>5</v>
      </c>
      <c r="AH9" s="101"/>
      <c r="AI9" s="100" t="s">
        <v>5</v>
      </c>
      <c r="AJ9" s="100" t="s">
        <v>5</v>
      </c>
      <c r="AK9" s="100" t="s">
        <v>5</v>
      </c>
      <c r="AL9" s="100" t="s">
        <v>5</v>
      </c>
      <c r="AM9" s="100" t="s">
        <v>5</v>
      </c>
      <c r="AN9" s="100" t="s">
        <v>5</v>
      </c>
      <c r="AO9" s="100" t="s">
        <v>5</v>
      </c>
      <c r="AP9" s="100" t="s">
        <v>5</v>
      </c>
      <c r="AQ9" s="100" t="s">
        <v>5</v>
      </c>
      <c r="AR9" s="100" t="s">
        <v>5</v>
      </c>
      <c r="AS9" s="101"/>
      <c r="AT9" s="100" t="s">
        <v>5</v>
      </c>
      <c r="AU9" s="100" t="s">
        <v>5</v>
      </c>
      <c r="AV9" s="100" t="s">
        <v>5</v>
      </c>
      <c r="AW9" s="100" t="s">
        <v>5</v>
      </c>
      <c r="AX9" s="100" t="s">
        <v>5</v>
      </c>
      <c r="AY9" s="100" t="s">
        <v>5</v>
      </c>
      <c r="AZ9" s="100" t="s">
        <v>5</v>
      </c>
      <c r="BA9" s="100" t="s">
        <v>5</v>
      </c>
      <c r="BB9" s="100" t="s">
        <v>5</v>
      </c>
      <c r="BC9" s="100" t="s">
        <v>5</v>
      </c>
    </row>
    <row r="10" spans="1:55" ht="32" outlineLevel="1" x14ac:dyDescent="0.2">
      <c r="A10" s="83">
        <f>'Raw Curriculum data'!A12</f>
        <v>7</v>
      </c>
      <c r="B10" s="83" t="str">
        <f t="shared" si="10"/>
        <v>1</v>
      </c>
      <c r="C10" s="83" t="str">
        <f t="shared" si="0"/>
        <v>1</v>
      </c>
      <c r="D10" s="84" t="str">
        <f t="shared" si="5"/>
        <v/>
      </c>
      <c r="E10" s="3" t="str">
        <f t="shared" si="6"/>
        <v>Familiarization</v>
      </c>
      <c r="F10" s="3" t="str">
        <f t="shared" si="7"/>
        <v>Unit 1 S4</v>
      </c>
      <c r="G10" s="3" t="str">
        <f t="shared" si="8"/>
        <v>Session 4: Properties of number</v>
      </c>
      <c r="H10" s="85" t="str">
        <f t="shared" si="9"/>
        <v>• To introduce the term ‘commutative’ in context.</v>
      </c>
      <c r="I10" s="123" t="str">
        <f t="shared" si="11"/>
        <v xml:space="preserve"> </v>
      </c>
      <c r="J10" s="80"/>
      <c r="K10" s="80"/>
      <c r="L10" s="79"/>
      <c r="M10" s="100" t="s">
        <v>5</v>
      </c>
      <c r="N10" s="100" t="s">
        <v>5</v>
      </c>
      <c r="O10" s="100" t="s">
        <v>5</v>
      </c>
      <c r="P10" s="100" t="s">
        <v>5</v>
      </c>
      <c r="Q10" s="100" t="s">
        <v>5</v>
      </c>
      <c r="R10" s="100" t="s">
        <v>5</v>
      </c>
      <c r="S10" s="100" t="s">
        <v>5</v>
      </c>
      <c r="T10" s="100" t="s">
        <v>5</v>
      </c>
      <c r="U10" s="100" t="s">
        <v>5</v>
      </c>
      <c r="V10" s="100" t="s">
        <v>5</v>
      </c>
      <c r="W10" s="101"/>
      <c r="X10" s="100" t="s">
        <v>5</v>
      </c>
      <c r="Y10" s="100" t="s">
        <v>5</v>
      </c>
      <c r="Z10" s="100" t="s">
        <v>5</v>
      </c>
      <c r="AA10" s="100" t="s">
        <v>5</v>
      </c>
      <c r="AB10" s="100" t="s">
        <v>5</v>
      </c>
      <c r="AC10" s="100" t="s">
        <v>5</v>
      </c>
      <c r="AD10" s="100" t="s">
        <v>5</v>
      </c>
      <c r="AE10" s="100" t="s">
        <v>5</v>
      </c>
      <c r="AF10" s="100" t="s">
        <v>5</v>
      </c>
      <c r="AG10" s="100" t="s">
        <v>5</v>
      </c>
      <c r="AH10" s="101"/>
      <c r="AI10" s="100" t="s">
        <v>5</v>
      </c>
      <c r="AJ10" s="100" t="s">
        <v>5</v>
      </c>
      <c r="AK10" s="100" t="s">
        <v>5</v>
      </c>
      <c r="AL10" s="100" t="s">
        <v>5</v>
      </c>
      <c r="AM10" s="100" t="s">
        <v>5</v>
      </c>
      <c r="AN10" s="100" t="s">
        <v>5</v>
      </c>
      <c r="AO10" s="100" t="s">
        <v>5</v>
      </c>
      <c r="AP10" s="100" t="s">
        <v>5</v>
      </c>
      <c r="AQ10" s="100" t="s">
        <v>5</v>
      </c>
      <c r="AR10" s="100" t="s">
        <v>5</v>
      </c>
      <c r="AS10" s="101"/>
      <c r="AT10" s="100" t="s">
        <v>5</v>
      </c>
      <c r="AU10" s="100" t="s">
        <v>5</v>
      </c>
      <c r="AV10" s="100" t="s">
        <v>5</v>
      </c>
      <c r="AW10" s="100" t="s">
        <v>5</v>
      </c>
      <c r="AX10" s="100" t="s">
        <v>5</v>
      </c>
      <c r="AY10" s="100" t="s">
        <v>5</v>
      </c>
      <c r="AZ10" s="100" t="s">
        <v>5</v>
      </c>
      <c r="BA10" s="100" t="s">
        <v>5</v>
      </c>
      <c r="BB10" s="100" t="s">
        <v>5</v>
      </c>
      <c r="BC10" s="100" t="s">
        <v>5</v>
      </c>
    </row>
    <row r="11" spans="1:55" ht="32" outlineLevel="1" x14ac:dyDescent="0.2">
      <c r="A11" s="83">
        <f>'Raw Curriculum data'!A13</f>
        <v>8</v>
      </c>
      <c r="B11" s="83" t="str">
        <f t="shared" si="10"/>
        <v>1</v>
      </c>
      <c r="C11" s="83" t="str">
        <f t="shared" si="0"/>
        <v>1</v>
      </c>
      <c r="D11" s="84" t="str">
        <f t="shared" si="5"/>
        <v/>
      </c>
      <c r="E11" s="3" t="str">
        <f t="shared" si="6"/>
        <v>Familiarization</v>
      </c>
      <c r="F11" s="3" t="str">
        <f t="shared" si="7"/>
        <v>Unit 1 S4</v>
      </c>
      <c r="G11" s="3" t="str">
        <f t="shared" si="8"/>
        <v>Session 4: Properties of number</v>
      </c>
      <c r="H11" s="85" t="str">
        <f t="shared" si="9"/>
        <v>• To work systematically to produce number bonds of 8.</v>
      </c>
      <c r="I11" s="123" t="str">
        <f t="shared" si="11"/>
        <v xml:space="preserve"> </v>
      </c>
      <c r="J11" s="80"/>
      <c r="K11" s="80"/>
      <c r="L11" s="79"/>
      <c r="M11" s="100" t="s">
        <v>5</v>
      </c>
      <c r="N11" s="100" t="s">
        <v>5</v>
      </c>
      <c r="O11" s="100" t="s">
        <v>5</v>
      </c>
      <c r="P11" s="100" t="s">
        <v>5</v>
      </c>
      <c r="Q11" s="100" t="s">
        <v>5</v>
      </c>
      <c r="R11" s="100" t="s">
        <v>5</v>
      </c>
      <c r="S11" s="100" t="s">
        <v>5</v>
      </c>
      <c r="T11" s="100" t="s">
        <v>5</v>
      </c>
      <c r="U11" s="100" t="s">
        <v>5</v>
      </c>
      <c r="V11" s="100" t="s">
        <v>5</v>
      </c>
      <c r="W11" s="101"/>
      <c r="X11" s="100" t="s">
        <v>5</v>
      </c>
      <c r="Y11" s="100" t="s">
        <v>5</v>
      </c>
      <c r="Z11" s="100" t="s">
        <v>5</v>
      </c>
      <c r="AA11" s="100" t="s">
        <v>5</v>
      </c>
      <c r="AB11" s="100" t="s">
        <v>5</v>
      </c>
      <c r="AC11" s="100" t="s">
        <v>5</v>
      </c>
      <c r="AD11" s="100" t="s">
        <v>5</v>
      </c>
      <c r="AE11" s="100" t="s">
        <v>5</v>
      </c>
      <c r="AF11" s="100" t="s">
        <v>5</v>
      </c>
      <c r="AG11" s="100" t="s">
        <v>5</v>
      </c>
      <c r="AH11" s="101"/>
      <c r="AI11" s="100" t="s">
        <v>5</v>
      </c>
      <c r="AJ11" s="100" t="s">
        <v>5</v>
      </c>
      <c r="AK11" s="100" t="s">
        <v>5</v>
      </c>
      <c r="AL11" s="100" t="s">
        <v>5</v>
      </c>
      <c r="AM11" s="100" t="s">
        <v>5</v>
      </c>
      <c r="AN11" s="100" t="s">
        <v>5</v>
      </c>
      <c r="AO11" s="100" t="s">
        <v>5</v>
      </c>
      <c r="AP11" s="100" t="s">
        <v>5</v>
      </c>
      <c r="AQ11" s="100" t="s">
        <v>5</v>
      </c>
      <c r="AR11" s="100" t="s">
        <v>5</v>
      </c>
      <c r="AS11" s="101"/>
      <c r="AT11" s="100" t="s">
        <v>5</v>
      </c>
      <c r="AU11" s="100" t="s">
        <v>5</v>
      </c>
      <c r="AV11" s="100" t="s">
        <v>5</v>
      </c>
      <c r="AW11" s="100" t="s">
        <v>5</v>
      </c>
      <c r="AX11" s="100" t="s">
        <v>5</v>
      </c>
      <c r="AY11" s="100" t="s">
        <v>5</v>
      </c>
      <c r="AZ11" s="100" t="s">
        <v>5</v>
      </c>
      <c r="BA11" s="100" t="s">
        <v>5</v>
      </c>
      <c r="BB11" s="100" t="s">
        <v>5</v>
      </c>
      <c r="BC11" s="100" t="s">
        <v>5</v>
      </c>
    </row>
    <row r="12" spans="1:55" ht="32" outlineLevel="1" x14ac:dyDescent="0.2">
      <c r="A12" s="83">
        <f>'Raw Curriculum data'!A14</f>
        <v>9</v>
      </c>
      <c r="B12" s="83" t="str">
        <f t="shared" si="10"/>
        <v>1</v>
      </c>
      <c r="C12" s="83" t="str">
        <f t="shared" si="0"/>
        <v>1</v>
      </c>
      <c r="D12" s="84" t="str">
        <f t="shared" si="5"/>
        <v/>
      </c>
      <c r="E12" s="3" t="str">
        <f t="shared" si="6"/>
        <v>Familiarization</v>
      </c>
      <c r="F12" s="3" t="str">
        <f t="shared" si="7"/>
        <v>Unit 1 S4</v>
      </c>
      <c r="G12" s="3" t="str">
        <f t="shared" si="8"/>
        <v>Session 4: Properties of number</v>
      </c>
      <c r="H12" s="85" t="str">
        <f t="shared" si="9"/>
        <v>• To identify odd and even numbers and to use them in context.</v>
      </c>
      <c r="I12" s="123" t="str">
        <f t="shared" si="11"/>
        <v xml:space="preserve"> </v>
      </c>
      <c r="J12" s="80"/>
      <c r="K12" s="80"/>
      <c r="L12" s="79"/>
      <c r="M12" s="100" t="s">
        <v>5</v>
      </c>
      <c r="N12" s="100" t="s">
        <v>5</v>
      </c>
      <c r="O12" s="100" t="s">
        <v>5</v>
      </c>
      <c r="P12" s="100" t="s">
        <v>5</v>
      </c>
      <c r="Q12" s="100" t="s">
        <v>5</v>
      </c>
      <c r="R12" s="100" t="s">
        <v>5</v>
      </c>
      <c r="S12" s="100" t="s">
        <v>5</v>
      </c>
      <c r="T12" s="100" t="s">
        <v>5</v>
      </c>
      <c r="U12" s="100" t="s">
        <v>5</v>
      </c>
      <c r="V12" s="100" t="s">
        <v>5</v>
      </c>
      <c r="W12" s="101"/>
      <c r="X12" s="100" t="s">
        <v>5</v>
      </c>
      <c r="Y12" s="100" t="s">
        <v>5</v>
      </c>
      <c r="Z12" s="100" t="s">
        <v>5</v>
      </c>
      <c r="AA12" s="100" t="s">
        <v>5</v>
      </c>
      <c r="AB12" s="100" t="s">
        <v>5</v>
      </c>
      <c r="AC12" s="100" t="s">
        <v>5</v>
      </c>
      <c r="AD12" s="100" t="s">
        <v>5</v>
      </c>
      <c r="AE12" s="100" t="s">
        <v>5</v>
      </c>
      <c r="AF12" s="100" t="s">
        <v>5</v>
      </c>
      <c r="AG12" s="100" t="s">
        <v>5</v>
      </c>
      <c r="AH12" s="101"/>
      <c r="AI12" s="100" t="s">
        <v>5</v>
      </c>
      <c r="AJ12" s="100" t="s">
        <v>5</v>
      </c>
      <c r="AK12" s="100" t="s">
        <v>5</v>
      </c>
      <c r="AL12" s="100" t="s">
        <v>5</v>
      </c>
      <c r="AM12" s="100" t="s">
        <v>5</v>
      </c>
      <c r="AN12" s="100" t="s">
        <v>5</v>
      </c>
      <c r="AO12" s="100" t="s">
        <v>5</v>
      </c>
      <c r="AP12" s="100" t="s">
        <v>5</v>
      </c>
      <c r="AQ12" s="100" t="s">
        <v>5</v>
      </c>
      <c r="AR12" s="100" t="s">
        <v>5</v>
      </c>
      <c r="AS12" s="101"/>
      <c r="AT12" s="100" t="s">
        <v>5</v>
      </c>
      <c r="AU12" s="100" t="s">
        <v>5</v>
      </c>
      <c r="AV12" s="100" t="s">
        <v>5</v>
      </c>
      <c r="AW12" s="100" t="s">
        <v>5</v>
      </c>
      <c r="AX12" s="100" t="s">
        <v>5</v>
      </c>
      <c r="AY12" s="100" t="s">
        <v>5</v>
      </c>
      <c r="AZ12" s="100" t="s">
        <v>5</v>
      </c>
      <c r="BA12" s="100" t="s">
        <v>5</v>
      </c>
      <c r="BB12" s="100" t="s">
        <v>5</v>
      </c>
      <c r="BC12" s="100" t="s">
        <v>5</v>
      </c>
    </row>
    <row r="13" spans="1:55" ht="33" outlineLevel="1" thickBot="1" x14ac:dyDescent="0.25">
      <c r="A13" s="83">
        <f>'Raw Curriculum data'!A15</f>
        <v>10</v>
      </c>
      <c r="B13" s="83" t="str">
        <f t="shared" si="10"/>
        <v>1</v>
      </c>
      <c r="C13" s="83" t="str">
        <f t="shared" si="0"/>
        <v>1</v>
      </c>
      <c r="D13" s="84" t="str">
        <f t="shared" si="5"/>
        <v/>
      </c>
      <c r="E13" s="91" t="str">
        <f t="shared" si="6"/>
        <v>Familiarization</v>
      </c>
      <c r="F13" s="91" t="str">
        <f t="shared" si="7"/>
        <v>Unit 1 S4</v>
      </c>
      <c r="G13" s="91" t="str">
        <f t="shared" si="8"/>
        <v>Session 4: Properties of number</v>
      </c>
      <c r="H13" s="92" t="str">
        <f t="shared" si="9"/>
        <v>• To look for patterns, predict answers and check them using manipulatives.</v>
      </c>
      <c r="I13" s="124" t="str">
        <f t="shared" si="11"/>
        <v xml:space="preserve"> </v>
      </c>
      <c r="J13" s="93"/>
      <c r="K13" s="93"/>
      <c r="L13" s="79"/>
      <c r="M13" s="100" t="s">
        <v>5</v>
      </c>
      <c r="N13" s="100" t="s">
        <v>5</v>
      </c>
      <c r="O13" s="100" t="s">
        <v>5</v>
      </c>
      <c r="P13" s="102" t="s">
        <v>5</v>
      </c>
      <c r="Q13" s="102" t="s">
        <v>5</v>
      </c>
      <c r="R13" s="102" t="s">
        <v>5</v>
      </c>
      <c r="S13" s="102" t="s">
        <v>5</v>
      </c>
      <c r="T13" s="102" t="s">
        <v>5</v>
      </c>
      <c r="U13" s="102" t="s">
        <v>5</v>
      </c>
      <c r="V13" s="102" t="s">
        <v>5</v>
      </c>
      <c r="W13" s="101"/>
      <c r="X13" s="102" t="s">
        <v>5</v>
      </c>
      <c r="Y13" s="102" t="s">
        <v>5</v>
      </c>
      <c r="Z13" s="102" t="s">
        <v>5</v>
      </c>
      <c r="AA13" s="102" t="s">
        <v>5</v>
      </c>
      <c r="AB13" s="102" t="s">
        <v>5</v>
      </c>
      <c r="AC13" s="102" t="s">
        <v>5</v>
      </c>
      <c r="AD13" s="102" t="s">
        <v>5</v>
      </c>
      <c r="AE13" s="102" t="s">
        <v>5</v>
      </c>
      <c r="AF13" s="102" t="s">
        <v>5</v>
      </c>
      <c r="AG13" s="102" t="s">
        <v>5</v>
      </c>
      <c r="AH13" s="101"/>
      <c r="AI13" s="102" t="s">
        <v>5</v>
      </c>
      <c r="AJ13" s="102" t="s">
        <v>5</v>
      </c>
      <c r="AK13" s="102" t="s">
        <v>5</v>
      </c>
      <c r="AL13" s="102" t="s">
        <v>5</v>
      </c>
      <c r="AM13" s="102" t="s">
        <v>5</v>
      </c>
      <c r="AN13" s="102" t="s">
        <v>5</v>
      </c>
      <c r="AO13" s="102" t="s">
        <v>5</v>
      </c>
      <c r="AP13" s="102" t="s">
        <v>5</v>
      </c>
      <c r="AQ13" s="102" t="s">
        <v>5</v>
      </c>
      <c r="AR13" s="102" t="s">
        <v>5</v>
      </c>
      <c r="AS13" s="101"/>
      <c r="AT13" s="102" t="s">
        <v>5</v>
      </c>
      <c r="AU13" s="102" t="s">
        <v>5</v>
      </c>
      <c r="AV13" s="102" t="s">
        <v>5</v>
      </c>
      <c r="AW13" s="102" t="s">
        <v>5</v>
      </c>
      <c r="AX13" s="102" t="s">
        <v>5</v>
      </c>
      <c r="AY13" s="102" t="s">
        <v>5</v>
      </c>
      <c r="AZ13" s="102" t="s">
        <v>5</v>
      </c>
      <c r="BA13" s="102" t="s">
        <v>5</v>
      </c>
      <c r="BB13" s="102" t="s">
        <v>5</v>
      </c>
      <c r="BC13" s="102" t="s">
        <v>5</v>
      </c>
    </row>
    <row r="14" spans="1:55" ht="33" thickTop="1" x14ac:dyDescent="0.2">
      <c r="A14" s="83" t="str">
        <f>'Raw Curriculum data'!A16</f>
        <v/>
      </c>
      <c r="B14" s="83" t="str">
        <f t="shared" si="10"/>
        <v/>
      </c>
      <c r="C14" s="83" t="str">
        <f>IF(B14="",IF(D14="",D15,D14),B14)</f>
        <v>2</v>
      </c>
      <c r="D14" s="88" t="str">
        <f t="shared" si="5"/>
        <v/>
      </c>
      <c r="E14" s="15" t="str">
        <f>IF(D15="",IF($A15="","",VLOOKUP($A15,curriculum_data,2,FALSE)),   VLOOKUP($D15,units,2,FALSE)         )</f>
        <v>Number and place value</v>
      </c>
      <c r="F14" s="15" t="str">
        <f t="shared" si="7"/>
        <v/>
      </c>
      <c r="G14" s="15" t="str">
        <f t="shared" si="8"/>
        <v/>
      </c>
      <c r="H14" s="89" t="str">
        <f t="shared" si="9"/>
        <v/>
      </c>
      <c r="I14" s="89" t="str">
        <f t="shared" si="11"/>
        <v/>
      </c>
      <c r="J14" s="119"/>
      <c r="K14" s="119"/>
      <c r="L14" s="90"/>
      <c r="M14" s="96" t="str">
        <f t="shared" ref="M14:BC14" ca="1" si="12">IF(COUNTA(OFFSET(M14,2,0,COUNTIF($B:$B,$D15),1))=COUNTIF(OFFSET(M14,2,0,COUNTIF($B:$B,$D15),1),Not_started)," Not started ",IF(COUNTA(OFFSET(M14,2,0,COUNTIF($B:$B,$D15),1))-COUNTIF(OFFSET(M14,2,0,COUNTIF($B:$B,$D15),1),Not_started)&lt;COUNTA(OFFSET(M14,2,0,COUNTIF($B:$B,$D15),1)),"Started",IF(COUNTA(OFFSET(M14,2,0,COUNTIF($B:$B,$D15),1))=COUNTIF(OFFSET(M14,2,0,COUNTIF($B:$B,$D15),1),Green),"Green",IF(COUNTIF(OFFSET(M14,2,0,COUNTIF($B:$B,$D15),1),Red)&gt;0,"Red","Amber")   )   )   )</f>
        <v xml:space="preserve"> Not started </v>
      </c>
      <c r="N14" s="96" t="str">
        <f t="shared" ca="1" si="12"/>
        <v xml:space="preserve"> Not started </v>
      </c>
      <c r="O14" s="96" t="str">
        <f t="shared" ca="1" si="12"/>
        <v xml:space="preserve"> Not started </v>
      </c>
      <c r="P14" s="96" t="str">
        <f t="shared" ca="1" si="12"/>
        <v xml:space="preserve"> Not started </v>
      </c>
      <c r="Q14" s="96" t="str">
        <f t="shared" ca="1" si="12"/>
        <v xml:space="preserve"> Not started </v>
      </c>
      <c r="R14" s="96" t="str">
        <f t="shared" ca="1" si="12"/>
        <v xml:space="preserve"> Not started </v>
      </c>
      <c r="S14" s="96" t="str">
        <f t="shared" ca="1" si="12"/>
        <v xml:space="preserve"> Not started </v>
      </c>
      <c r="T14" s="96" t="str">
        <f t="shared" ca="1" si="12"/>
        <v xml:space="preserve"> Not started </v>
      </c>
      <c r="U14" s="96" t="str">
        <f t="shared" ca="1" si="12"/>
        <v xml:space="preserve"> Not started </v>
      </c>
      <c r="V14" s="96" t="str">
        <f t="shared" ca="1" si="12"/>
        <v xml:space="preserve"> Not started </v>
      </c>
      <c r="W14" s="97"/>
      <c r="X14" s="96" t="str">
        <f t="shared" ca="1" si="12"/>
        <v xml:space="preserve"> Not started </v>
      </c>
      <c r="Y14" s="96" t="str">
        <f t="shared" ca="1" si="12"/>
        <v xml:space="preserve"> Not started </v>
      </c>
      <c r="Z14" s="96" t="str">
        <f t="shared" ca="1" si="12"/>
        <v xml:space="preserve"> Not started </v>
      </c>
      <c r="AA14" s="96" t="str">
        <f t="shared" ca="1" si="12"/>
        <v xml:space="preserve"> Not started </v>
      </c>
      <c r="AB14" s="96" t="str">
        <f t="shared" ca="1" si="12"/>
        <v xml:space="preserve"> Not started </v>
      </c>
      <c r="AC14" s="96" t="str">
        <f t="shared" ca="1" si="12"/>
        <v xml:space="preserve"> Not started </v>
      </c>
      <c r="AD14" s="96" t="str">
        <f t="shared" ca="1" si="12"/>
        <v xml:space="preserve"> Not started </v>
      </c>
      <c r="AE14" s="96" t="str">
        <f t="shared" ca="1" si="12"/>
        <v xml:space="preserve"> Not started </v>
      </c>
      <c r="AF14" s="96" t="str">
        <f t="shared" ca="1" si="12"/>
        <v xml:space="preserve"> Not started </v>
      </c>
      <c r="AG14" s="96" t="str">
        <f t="shared" ca="1" si="12"/>
        <v xml:space="preserve"> Not started </v>
      </c>
      <c r="AH14" s="97"/>
      <c r="AI14" s="96" t="str">
        <f t="shared" ca="1" si="12"/>
        <v xml:space="preserve"> Not started </v>
      </c>
      <c r="AJ14" s="96" t="str">
        <f t="shared" ca="1" si="12"/>
        <v xml:space="preserve"> Not started </v>
      </c>
      <c r="AK14" s="96" t="str">
        <f t="shared" ca="1" si="12"/>
        <v xml:space="preserve"> Not started </v>
      </c>
      <c r="AL14" s="96" t="str">
        <f t="shared" ca="1" si="12"/>
        <v xml:space="preserve"> Not started </v>
      </c>
      <c r="AM14" s="96" t="str">
        <f t="shared" ca="1" si="12"/>
        <v xml:space="preserve"> Not started </v>
      </c>
      <c r="AN14" s="96" t="str">
        <f t="shared" ca="1" si="12"/>
        <v xml:space="preserve"> Not started </v>
      </c>
      <c r="AO14" s="96" t="str">
        <f t="shared" ca="1" si="12"/>
        <v xml:space="preserve"> Not started </v>
      </c>
      <c r="AP14" s="96" t="str">
        <f t="shared" ca="1" si="12"/>
        <v xml:space="preserve"> Not started </v>
      </c>
      <c r="AQ14" s="96" t="str">
        <f t="shared" ca="1" si="12"/>
        <v xml:space="preserve"> Not started </v>
      </c>
      <c r="AR14" s="96" t="str">
        <f t="shared" ca="1" si="12"/>
        <v xml:space="preserve"> Not started </v>
      </c>
      <c r="AS14" s="98"/>
      <c r="AT14" s="96" t="str">
        <f t="shared" ca="1" si="12"/>
        <v xml:space="preserve"> Not started </v>
      </c>
      <c r="AU14" s="96" t="str">
        <f t="shared" ca="1" si="12"/>
        <v xml:space="preserve"> Not started </v>
      </c>
      <c r="AV14" s="96" t="str">
        <f t="shared" ca="1" si="12"/>
        <v xml:space="preserve"> Not started </v>
      </c>
      <c r="AW14" s="96" t="str">
        <f t="shared" ca="1" si="12"/>
        <v xml:space="preserve"> Not started </v>
      </c>
      <c r="AX14" s="96" t="str">
        <f t="shared" ca="1" si="12"/>
        <v xml:space="preserve"> Not started </v>
      </c>
      <c r="AY14" s="96" t="str">
        <f t="shared" ca="1" si="12"/>
        <v xml:space="preserve"> Not started </v>
      </c>
      <c r="AZ14" s="96" t="str">
        <f t="shared" ca="1" si="12"/>
        <v xml:space="preserve"> Not started </v>
      </c>
      <c r="BA14" s="96" t="str">
        <f t="shared" ca="1" si="12"/>
        <v xml:space="preserve"> Not started </v>
      </c>
      <c r="BB14" s="96" t="str">
        <f t="shared" ca="1" si="12"/>
        <v xml:space="preserve"> Not started </v>
      </c>
      <c r="BC14" s="96" t="str">
        <f t="shared" ca="1" si="12"/>
        <v xml:space="preserve"> Not started </v>
      </c>
    </row>
    <row r="15" spans="1:55" ht="16" x14ac:dyDescent="0.2">
      <c r="A15" s="83" t="str">
        <f>'Raw Curriculum data'!A17</f>
        <v/>
      </c>
      <c r="B15" s="83" t="str">
        <f t="shared" si="10"/>
        <v/>
      </c>
      <c r="C15" s="83" t="str">
        <f t="shared" si="0"/>
        <v>2</v>
      </c>
      <c r="D15" s="84" t="str">
        <f t="shared" si="5"/>
        <v>2</v>
      </c>
      <c r="E15" s="3"/>
      <c r="F15" s="3" t="str">
        <f t="shared" si="7"/>
        <v/>
      </c>
      <c r="G15" s="3" t="str">
        <f t="shared" si="8"/>
        <v/>
      </c>
      <c r="H15" s="85" t="str">
        <f t="shared" si="9"/>
        <v/>
      </c>
      <c r="I15" s="85" t="str">
        <f t="shared" si="11"/>
        <v/>
      </c>
      <c r="J15" s="80"/>
      <c r="K15" s="80"/>
      <c r="L15" s="79"/>
      <c r="M15" s="99" t="str">
        <f t="shared" ref="M15:BA15" ca="1" si="13">CONCATENATE(COUNTIF(OFFSET(M14,2,0,COUNTIF($B:$B,$D15),1),Green)," out of ",COUNTA(OFFSET(M14,2,0,COUNTIF($B:$B,$D15),1)))</f>
        <v>0 out of 11</v>
      </c>
      <c r="N15" s="99" t="str">
        <f t="shared" ca="1" si="13"/>
        <v>0 out of 11</v>
      </c>
      <c r="O15" s="99" t="str">
        <f t="shared" ca="1" si="13"/>
        <v>0 out of 11</v>
      </c>
      <c r="P15" s="99" t="str">
        <f t="shared" ca="1" si="13"/>
        <v>0 out of 11</v>
      </c>
      <c r="Q15" s="99" t="str">
        <f t="shared" ca="1" si="13"/>
        <v>0 out of 11</v>
      </c>
      <c r="R15" s="99" t="str">
        <f t="shared" ca="1" si="13"/>
        <v>0 out of 11</v>
      </c>
      <c r="S15" s="99" t="str">
        <f t="shared" ca="1" si="13"/>
        <v>0 out of 11</v>
      </c>
      <c r="T15" s="99" t="str">
        <f t="shared" ca="1" si="13"/>
        <v>0 out of 11</v>
      </c>
      <c r="U15" s="99" t="str">
        <f t="shared" ca="1" si="13"/>
        <v>0 out of 11</v>
      </c>
      <c r="V15" s="99" t="str">
        <f t="shared" ca="1" si="13"/>
        <v>0 out of 11</v>
      </c>
      <c r="W15" s="94"/>
      <c r="X15" s="99" t="str">
        <f t="shared" ca="1" si="13"/>
        <v>0 out of 11</v>
      </c>
      <c r="Y15" s="99" t="str">
        <f t="shared" ca="1" si="13"/>
        <v>0 out of 11</v>
      </c>
      <c r="Z15" s="99" t="str">
        <f t="shared" ca="1" si="13"/>
        <v>0 out of 11</v>
      </c>
      <c r="AA15" s="99" t="str">
        <f t="shared" ca="1" si="13"/>
        <v>0 out of 11</v>
      </c>
      <c r="AB15" s="99" t="str">
        <f t="shared" ca="1" si="13"/>
        <v>0 out of 11</v>
      </c>
      <c r="AC15" s="99" t="str">
        <f t="shared" ca="1" si="13"/>
        <v>0 out of 11</v>
      </c>
      <c r="AD15" s="99" t="str">
        <f t="shared" ca="1" si="13"/>
        <v>0 out of 11</v>
      </c>
      <c r="AE15" s="99" t="str">
        <f t="shared" ca="1" si="13"/>
        <v>0 out of 11</v>
      </c>
      <c r="AF15" s="99" t="str">
        <f t="shared" ref="AF15" ca="1" si="14">CONCATENATE(COUNTIF(OFFSET(AF14,2,0,COUNTIF($B:$B,$D15),1),Green)," out of ",COUNTA(OFFSET(AF14,2,0,COUNTIF($B:$B,$D15),1)))</f>
        <v>0 out of 11</v>
      </c>
      <c r="AG15" s="99" t="str">
        <f t="shared" ca="1" si="13"/>
        <v>0 out of 11</v>
      </c>
      <c r="AH15" s="94"/>
      <c r="AI15" s="99" t="str">
        <f t="shared" ca="1" si="13"/>
        <v>0 out of 11</v>
      </c>
      <c r="AJ15" s="99" t="str">
        <f t="shared" ca="1" si="13"/>
        <v>0 out of 11</v>
      </c>
      <c r="AK15" s="99" t="str">
        <f t="shared" ca="1" si="13"/>
        <v>0 out of 11</v>
      </c>
      <c r="AL15" s="99" t="str">
        <f t="shared" ca="1" si="13"/>
        <v>0 out of 11</v>
      </c>
      <c r="AM15" s="99" t="str">
        <f t="shared" ca="1" si="13"/>
        <v>0 out of 11</v>
      </c>
      <c r="AN15" s="99" t="str">
        <f t="shared" ca="1" si="13"/>
        <v>0 out of 11</v>
      </c>
      <c r="AO15" s="99" t="str">
        <f t="shared" ca="1" si="13"/>
        <v>0 out of 11</v>
      </c>
      <c r="AP15" s="99" t="str">
        <f t="shared" ca="1" si="13"/>
        <v>0 out of 11</v>
      </c>
      <c r="AQ15" s="99" t="str">
        <f t="shared" ca="1" si="13"/>
        <v>0 out of 11</v>
      </c>
      <c r="AR15" s="99" t="str">
        <f t="shared" ca="1" si="13"/>
        <v>0 out of 11</v>
      </c>
      <c r="AS15" s="94"/>
      <c r="AT15" s="99" t="str">
        <f t="shared" ca="1" si="13"/>
        <v>0 out of 11</v>
      </c>
      <c r="AU15" s="99" t="str">
        <f t="shared" ca="1" si="13"/>
        <v>0 out of 11</v>
      </c>
      <c r="AV15" s="99" t="str">
        <f t="shared" ca="1" si="13"/>
        <v>0 out of 11</v>
      </c>
      <c r="AW15" s="99" t="str">
        <f t="shared" ca="1" si="13"/>
        <v>0 out of 11</v>
      </c>
      <c r="AX15" s="99" t="str">
        <f t="shared" ca="1" si="13"/>
        <v>0 out of 11</v>
      </c>
      <c r="AY15" s="99" t="str">
        <f t="shared" ca="1" si="13"/>
        <v>0 out of 11</v>
      </c>
      <c r="AZ15" s="99" t="str">
        <f t="shared" ca="1" si="13"/>
        <v>0 out of 11</v>
      </c>
      <c r="BA15" s="99" t="str">
        <f t="shared" ca="1" si="13"/>
        <v>0 out of 11</v>
      </c>
      <c r="BB15" s="99" t="str">
        <f t="shared" ref="BB15:BC15" ca="1" si="15">CONCATENATE(COUNTIF(OFFSET(BB14,2,0,COUNTIF($B:$B,$D15),1),Green)," out of ",COUNTA(OFFSET(BB14,2,0,COUNTIF($B:$B,$D15),1)))</f>
        <v>0 out of 11</v>
      </c>
      <c r="BC15" s="99" t="str">
        <f t="shared" ca="1" si="15"/>
        <v>0 out of 11</v>
      </c>
    </row>
    <row r="16" spans="1:55" ht="48" outlineLevel="1" x14ac:dyDescent="0.2">
      <c r="A16" s="83">
        <f>'Raw Curriculum data'!A18</f>
        <v>11</v>
      </c>
      <c r="B16" s="83" t="str">
        <f t="shared" si="10"/>
        <v>2</v>
      </c>
      <c r="C16" s="83" t="str">
        <f t="shared" si="0"/>
        <v>2</v>
      </c>
      <c r="D16" s="84" t="str">
        <f t="shared" si="5"/>
        <v/>
      </c>
      <c r="E16" s="3" t="str">
        <f t="shared" ref="E16:E26" si="16">IF(D16="",IF($A16="","",VLOOKUP($A16,curriculum_data,2,FALSE)),   VLOOKUP($D16,units,2,FALSE)         )</f>
        <v>Number and place value</v>
      </c>
      <c r="F16" s="3" t="str">
        <f t="shared" si="7"/>
        <v>Unit 2 S1</v>
      </c>
      <c r="G16" s="3" t="str">
        <f t="shared" si="8"/>
        <v>Session 1: Whole numbers with four digits and zero as a place holder</v>
      </c>
      <c r="H16" s="85" t="str">
        <f t="shared" si="9"/>
        <v>• To visualize, describe or draw 2-, 3- and 4-digit numbers</v>
      </c>
      <c r="I16" s="85" t="str">
        <f t="shared" si="11"/>
        <v>(4N3a) recognise the place value of each digit in a four-digit number (thousands, hundreds, tens, and ones)</v>
      </c>
      <c r="J16" s="80"/>
      <c r="K16" s="80"/>
      <c r="L16" s="79"/>
      <c r="M16" s="100" t="s">
        <v>5</v>
      </c>
      <c r="N16" s="100" t="s">
        <v>5</v>
      </c>
      <c r="O16" s="100" t="s">
        <v>5</v>
      </c>
      <c r="P16" s="100" t="s">
        <v>5</v>
      </c>
      <c r="Q16" s="100" t="s">
        <v>5</v>
      </c>
      <c r="R16" s="100" t="s">
        <v>5</v>
      </c>
      <c r="S16" s="100" t="s">
        <v>5</v>
      </c>
      <c r="T16" s="100" t="s">
        <v>5</v>
      </c>
      <c r="U16" s="100" t="s">
        <v>5</v>
      </c>
      <c r="V16" s="100" t="s">
        <v>5</v>
      </c>
      <c r="W16" s="101"/>
      <c r="X16" s="100" t="s">
        <v>5</v>
      </c>
      <c r="Y16" s="100" t="s">
        <v>5</v>
      </c>
      <c r="Z16" s="100" t="s">
        <v>5</v>
      </c>
      <c r="AA16" s="100" t="s">
        <v>5</v>
      </c>
      <c r="AB16" s="100" t="s">
        <v>5</v>
      </c>
      <c r="AC16" s="100" t="s">
        <v>5</v>
      </c>
      <c r="AD16" s="100" t="s">
        <v>5</v>
      </c>
      <c r="AE16" s="100" t="s">
        <v>5</v>
      </c>
      <c r="AF16" s="100" t="s">
        <v>5</v>
      </c>
      <c r="AG16" s="100" t="s">
        <v>5</v>
      </c>
      <c r="AH16" s="101"/>
      <c r="AI16" s="100" t="s">
        <v>5</v>
      </c>
      <c r="AJ16" s="100" t="s">
        <v>5</v>
      </c>
      <c r="AK16" s="100" t="s">
        <v>5</v>
      </c>
      <c r="AL16" s="100" t="s">
        <v>5</v>
      </c>
      <c r="AM16" s="100" t="s">
        <v>5</v>
      </c>
      <c r="AN16" s="100" t="s">
        <v>5</v>
      </c>
      <c r="AO16" s="100" t="s">
        <v>5</v>
      </c>
      <c r="AP16" s="100" t="s">
        <v>5</v>
      </c>
      <c r="AQ16" s="100" t="s">
        <v>5</v>
      </c>
      <c r="AR16" s="100" t="s">
        <v>5</v>
      </c>
      <c r="AS16" s="101"/>
      <c r="AT16" s="100" t="s">
        <v>5</v>
      </c>
      <c r="AU16" s="100" t="s">
        <v>5</v>
      </c>
      <c r="AV16" s="100" t="s">
        <v>5</v>
      </c>
      <c r="AW16" s="100" t="s">
        <v>5</v>
      </c>
      <c r="AX16" s="100" t="s">
        <v>5</v>
      </c>
      <c r="AY16" s="100" t="s">
        <v>5</v>
      </c>
      <c r="AZ16" s="100" t="s">
        <v>5</v>
      </c>
      <c r="BA16" s="100" t="s">
        <v>5</v>
      </c>
      <c r="BB16" s="100" t="s">
        <v>5</v>
      </c>
      <c r="BC16" s="100" t="s">
        <v>5</v>
      </c>
    </row>
    <row r="17" spans="1:55" ht="48" outlineLevel="1" x14ac:dyDescent="0.2">
      <c r="A17" s="83">
        <f>'Raw Curriculum data'!A19</f>
        <v>12</v>
      </c>
      <c r="B17" s="83" t="str">
        <f t="shared" si="10"/>
        <v>2</v>
      </c>
      <c r="C17" s="83" t="str">
        <f t="shared" si="0"/>
        <v>2</v>
      </c>
      <c r="D17" s="84" t="str">
        <f t="shared" si="5"/>
        <v/>
      </c>
      <c r="E17" s="3" t="str">
        <f t="shared" si="16"/>
        <v>Number and place value</v>
      </c>
      <c r="F17" s="3" t="str">
        <f t="shared" si="7"/>
        <v>Unit 2 S1</v>
      </c>
      <c r="G17" s="3" t="str">
        <f t="shared" si="8"/>
        <v>Session 1: Whole numbers with four digits and zero as a place holder</v>
      </c>
      <c r="H17" s="85" t="str">
        <f t="shared" si="9"/>
        <v>• To understand and explain the role of 0 as a placeholder in 2-, 3- and 4-digit numbers.</v>
      </c>
      <c r="I17" s="85" t="str">
        <f t="shared" si="11"/>
        <v>(4N5) count backwards through zero to include negative numbers</v>
      </c>
      <c r="J17" s="80"/>
      <c r="K17" s="80"/>
      <c r="L17" s="79"/>
      <c r="M17" s="100" t="s">
        <v>5</v>
      </c>
      <c r="N17" s="100" t="s">
        <v>5</v>
      </c>
      <c r="O17" s="100" t="s">
        <v>5</v>
      </c>
      <c r="P17" s="100" t="s">
        <v>5</v>
      </c>
      <c r="Q17" s="100" t="s">
        <v>5</v>
      </c>
      <c r="R17" s="100" t="s">
        <v>5</v>
      </c>
      <c r="S17" s="100" t="s">
        <v>5</v>
      </c>
      <c r="T17" s="100" t="s">
        <v>5</v>
      </c>
      <c r="U17" s="100" t="s">
        <v>5</v>
      </c>
      <c r="V17" s="100" t="s">
        <v>5</v>
      </c>
      <c r="W17" s="101"/>
      <c r="X17" s="100" t="s">
        <v>5</v>
      </c>
      <c r="Y17" s="100" t="s">
        <v>5</v>
      </c>
      <c r="Z17" s="100" t="s">
        <v>5</v>
      </c>
      <c r="AA17" s="100" t="s">
        <v>5</v>
      </c>
      <c r="AB17" s="100" t="s">
        <v>5</v>
      </c>
      <c r="AC17" s="100" t="s">
        <v>5</v>
      </c>
      <c r="AD17" s="100" t="s">
        <v>5</v>
      </c>
      <c r="AE17" s="100" t="s">
        <v>5</v>
      </c>
      <c r="AF17" s="100" t="s">
        <v>5</v>
      </c>
      <c r="AG17" s="100" t="s">
        <v>5</v>
      </c>
      <c r="AH17" s="101"/>
      <c r="AI17" s="100" t="s">
        <v>5</v>
      </c>
      <c r="AJ17" s="100" t="s">
        <v>5</v>
      </c>
      <c r="AK17" s="100" t="s">
        <v>5</v>
      </c>
      <c r="AL17" s="100" t="s">
        <v>5</v>
      </c>
      <c r="AM17" s="100" t="s">
        <v>5</v>
      </c>
      <c r="AN17" s="100" t="s">
        <v>5</v>
      </c>
      <c r="AO17" s="100" t="s">
        <v>5</v>
      </c>
      <c r="AP17" s="100" t="s">
        <v>5</v>
      </c>
      <c r="AQ17" s="100" t="s">
        <v>5</v>
      </c>
      <c r="AR17" s="100" t="s">
        <v>5</v>
      </c>
      <c r="AS17" s="101"/>
      <c r="AT17" s="100" t="s">
        <v>5</v>
      </c>
      <c r="AU17" s="100" t="s">
        <v>5</v>
      </c>
      <c r="AV17" s="100" t="s">
        <v>5</v>
      </c>
      <c r="AW17" s="100" t="s">
        <v>5</v>
      </c>
      <c r="AX17" s="100" t="s">
        <v>5</v>
      </c>
      <c r="AY17" s="100" t="s">
        <v>5</v>
      </c>
      <c r="AZ17" s="100" t="s">
        <v>5</v>
      </c>
      <c r="BA17" s="100" t="s">
        <v>5</v>
      </c>
      <c r="BB17" s="100" t="s">
        <v>5</v>
      </c>
      <c r="BC17" s="100" t="s">
        <v>5</v>
      </c>
    </row>
    <row r="18" spans="1:55" ht="48" outlineLevel="1" x14ac:dyDescent="0.2">
      <c r="A18" s="83">
        <f>'Raw Curriculum data'!A20</f>
        <v>13</v>
      </c>
      <c r="B18" s="83" t="str">
        <f t="shared" si="10"/>
        <v>2</v>
      </c>
      <c r="C18" s="83" t="str">
        <f t="shared" si="0"/>
        <v>2</v>
      </c>
      <c r="D18" s="84" t="str">
        <f t="shared" si="5"/>
        <v/>
      </c>
      <c r="E18" s="3" t="str">
        <f t="shared" si="16"/>
        <v>Number and place value</v>
      </c>
      <c r="F18" s="3" t="str">
        <f t="shared" si="7"/>
        <v>Unit 2 S2</v>
      </c>
      <c r="G18" s="3" t="str">
        <f t="shared" si="8"/>
        <v>Session 2: Ordering and comparing numbers: 4-digit and 5-digit numbers</v>
      </c>
      <c r="H18" s="85" t="str">
        <f t="shared" si="9"/>
        <v>• To understand the quantity and column value of digits in numbers between 1000 and 100 000</v>
      </c>
      <c r="I18" s="85" t="str">
        <f t="shared" si="11"/>
        <v>(4N2a)order and compare numbers beyond 1000</v>
      </c>
      <c r="J18" s="80"/>
      <c r="K18" s="80"/>
      <c r="L18" s="79"/>
      <c r="M18" s="100" t="s">
        <v>5</v>
      </c>
      <c r="N18" s="100" t="s">
        <v>5</v>
      </c>
      <c r="O18" s="100" t="s">
        <v>5</v>
      </c>
      <c r="P18" s="100" t="s">
        <v>5</v>
      </c>
      <c r="Q18" s="100" t="s">
        <v>5</v>
      </c>
      <c r="R18" s="100" t="s">
        <v>5</v>
      </c>
      <c r="S18" s="100" t="s">
        <v>5</v>
      </c>
      <c r="T18" s="100" t="s">
        <v>5</v>
      </c>
      <c r="U18" s="100" t="s">
        <v>5</v>
      </c>
      <c r="V18" s="100" t="s">
        <v>5</v>
      </c>
      <c r="W18" s="101"/>
      <c r="X18" s="100" t="s">
        <v>5</v>
      </c>
      <c r="Y18" s="100" t="s">
        <v>5</v>
      </c>
      <c r="Z18" s="100" t="s">
        <v>5</v>
      </c>
      <c r="AA18" s="100" t="s">
        <v>5</v>
      </c>
      <c r="AB18" s="100" t="s">
        <v>5</v>
      </c>
      <c r="AC18" s="100" t="s">
        <v>5</v>
      </c>
      <c r="AD18" s="100" t="s">
        <v>5</v>
      </c>
      <c r="AE18" s="100" t="s">
        <v>5</v>
      </c>
      <c r="AF18" s="100" t="s">
        <v>5</v>
      </c>
      <c r="AG18" s="100" t="s">
        <v>5</v>
      </c>
      <c r="AH18" s="101"/>
      <c r="AI18" s="100" t="s">
        <v>5</v>
      </c>
      <c r="AJ18" s="100" t="s">
        <v>5</v>
      </c>
      <c r="AK18" s="100" t="s">
        <v>5</v>
      </c>
      <c r="AL18" s="100" t="s">
        <v>5</v>
      </c>
      <c r="AM18" s="100" t="s">
        <v>5</v>
      </c>
      <c r="AN18" s="100" t="s">
        <v>5</v>
      </c>
      <c r="AO18" s="100" t="s">
        <v>5</v>
      </c>
      <c r="AP18" s="100" t="s">
        <v>5</v>
      </c>
      <c r="AQ18" s="100" t="s">
        <v>5</v>
      </c>
      <c r="AR18" s="100" t="s">
        <v>5</v>
      </c>
      <c r="AS18" s="101"/>
      <c r="AT18" s="100" t="s">
        <v>5</v>
      </c>
      <c r="AU18" s="100" t="s">
        <v>5</v>
      </c>
      <c r="AV18" s="100" t="s">
        <v>5</v>
      </c>
      <c r="AW18" s="100" t="s">
        <v>5</v>
      </c>
      <c r="AX18" s="100" t="s">
        <v>5</v>
      </c>
      <c r="AY18" s="100" t="s">
        <v>5</v>
      </c>
      <c r="AZ18" s="100" t="s">
        <v>5</v>
      </c>
      <c r="BA18" s="100" t="s">
        <v>5</v>
      </c>
      <c r="BB18" s="100" t="s">
        <v>5</v>
      </c>
      <c r="BC18" s="100" t="s">
        <v>5</v>
      </c>
    </row>
    <row r="19" spans="1:55" ht="48" outlineLevel="1" x14ac:dyDescent="0.2">
      <c r="A19" s="83">
        <f>'Raw Curriculum data'!A21</f>
        <v>14</v>
      </c>
      <c r="B19" s="83" t="str">
        <f t="shared" si="10"/>
        <v>2</v>
      </c>
      <c r="C19" s="83" t="str">
        <f t="shared" si="0"/>
        <v>2</v>
      </c>
      <c r="D19" s="84" t="str">
        <f t="shared" si="5"/>
        <v/>
      </c>
      <c r="E19" s="3" t="str">
        <f t="shared" si="16"/>
        <v>Number and place value</v>
      </c>
      <c r="F19" s="3" t="str">
        <f t="shared" si="7"/>
        <v>Unit 2 S2</v>
      </c>
      <c r="G19" s="3" t="str">
        <f t="shared" si="8"/>
        <v>Session 2: Ordering and comparing numbers: 4-digit and 5-digit numbers</v>
      </c>
      <c r="H19" s="85" t="str">
        <f t="shared" si="9"/>
        <v>• To recognize the place value of each digit in 5-digit numbers</v>
      </c>
      <c r="I19" s="85" t="str">
        <f t="shared" si="11"/>
        <v>(5N2 &amp; 5N3a) read, write, order and compare numbers to at least 1 000 000 and determine the value of each digit</v>
      </c>
      <c r="J19" s="80"/>
      <c r="K19" s="80"/>
      <c r="L19" s="79"/>
      <c r="M19" s="100" t="s">
        <v>5</v>
      </c>
      <c r="N19" s="100" t="s">
        <v>5</v>
      </c>
      <c r="O19" s="100" t="s">
        <v>5</v>
      </c>
      <c r="P19" s="100" t="s">
        <v>5</v>
      </c>
      <c r="Q19" s="100" t="s">
        <v>5</v>
      </c>
      <c r="R19" s="100" t="s">
        <v>5</v>
      </c>
      <c r="S19" s="100" t="s">
        <v>5</v>
      </c>
      <c r="T19" s="100" t="s">
        <v>5</v>
      </c>
      <c r="U19" s="100" t="s">
        <v>5</v>
      </c>
      <c r="V19" s="100" t="s">
        <v>5</v>
      </c>
      <c r="W19" s="101"/>
      <c r="X19" s="100" t="s">
        <v>5</v>
      </c>
      <c r="Y19" s="100" t="s">
        <v>5</v>
      </c>
      <c r="Z19" s="100" t="s">
        <v>5</v>
      </c>
      <c r="AA19" s="100" t="s">
        <v>5</v>
      </c>
      <c r="AB19" s="100" t="s">
        <v>5</v>
      </c>
      <c r="AC19" s="100" t="s">
        <v>5</v>
      </c>
      <c r="AD19" s="100" t="s">
        <v>5</v>
      </c>
      <c r="AE19" s="100" t="s">
        <v>5</v>
      </c>
      <c r="AF19" s="100" t="s">
        <v>5</v>
      </c>
      <c r="AG19" s="100" t="s">
        <v>5</v>
      </c>
      <c r="AH19" s="101"/>
      <c r="AI19" s="100" t="s">
        <v>5</v>
      </c>
      <c r="AJ19" s="100" t="s">
        <v>5</v>
      </c>
      <c r="AK19" s="100" t="s">
        <v>5</v>
      </c>
      <c r="AL19" s="100" t="s">
        <v>5</v>
      </c>
      <c r="AM19" s="100" t="s">
        <v>5</v>
      </c>
      <c r="AN19" s="100" t="s">
        <v>5</v>
      </c>
      <c r="AO19" s="100" t="s">
        <v>5</v>
      </c>
      <c r="AP19" s="100" t="s">
        <v>5</v>
      </c>
      <c r="AQ19" s="100" t="s">
        <v>5</v>
      </c>
      <c r="AR19" s="100" t="s">
        <v>5</v>
      </c>
      <c r="AS19" s="101"/>
      <c r="AT19" s="100" t="s">
        <v>5</v>
      </c>
      <c r="AU19" s="100" t="s">
        <v>5</v>
      </c>
      <c r="AV19" s="100" t="s">
        <v>5</v>
      </c>
      <c r="AW19" s="100" t="s">
        <v>5</v>
      </c>
      <c r="AX19" s="100" t="s">
        <v>5</v>
      </c>
      <c r="AY19" s="100" t="s">
        <v>5</v>
      </c>
      <c r="AZ19" s="100" t="s">
        <v>5</v>
      </c>
      <c r="BA19" s="100" t="s">
        <v>5</v>
      </c>
      <c r="BB19" s="100" t="s">
        <v>5</v>
      </c>
      <c r="BC19" s="100" t="s">
        <v>5</v>
      </c>
    </row>
    <row r="20" spans="1:55" ht="48" outlineLevel="1" x14ac:dyDescent="0.2">
      <c r="A20" s="83">
        <f>'Raw Curriculum data'!A22</f>
        <v>15</v>
      </c>
      <c r="B20" s="83" t="str">
        <f t="shared" si="10"/>
        <v>2</v>
      </c>
      <c r="C20" s="83" t="str">
        <f t="shared" si="0"/>
        <v>2</v>
      </c>
      <c r="D20" s="84" t="str">
        <f t="shared" si="5"/>
        <v/>
      </c>
      <c r="E20" s="3" t="str">
        <f t="shared" si="16"/>
        <v>Number and place value</v>
      </c>
      <c r="F20" s="3" t="str">
        <f t="shared" si="7"/>
        <v>Unit 2 S2</v>
      </c>
      <c r="G20" s="3" t="str">
        <f t="shared" si="8"/>
        <v>Session 2: Ordering and comparing numbers: 4-digit and 5-digit numbers</v>
      </c>
      <c r="H20" s="85" t="str">
        <f t="shared" si="9"/>
        <v>• To order and compare numbers up to 100 000</v>
      </c>
      <c r="I20" s="85" t="str">
        <f t="shared" si="11"/>
        <v>(4N2a) order and compare numbers beyond 1000</v>
      </c>
      <c r="J20" s="80"/>
      <c r="K20" s="80"/>
      <c r="L20" s="79"/>
      <c r="M20" s="100" t="s">
        <v>5</v>
      </c>
      <c r="N20" s="100" t="s">
        <v>5</v>
      </c>
      <c r="O20" s="100" t="s">
        <v>5</v>
      </c>
      <c r="P20" s="100" t="s">
        <v>5</v>
      </c>
      <c r="Q20" s="100" t="s">
        <v>5</v>
      </c>
      <c r="R20" s="100" t="s">
        <v>5</v>
      </c>
      <c r="S20" s="100" t="s">
        <v>5</v>
      </c>
      <c r="T20" s="100" t="s">
        <v>5</v>
      </c>
      <c r="U20" s="100" t="s">
        <v>5</v>
      </c>
      <c r="V20" s="100" t="s">
        <v>5</v>
      </c>
      <c r="W20" s="101"/>
      <c r="X20" s="100" t="s">
        <v>5</v>
      </c>
      <c r="Y20" s="100" t="s">
        <v>5</v>
      </c>
      <c r="Z20" s="100" t="s">
        <v>5</v>
      </c>
      <c r="AA20" s="100" t="s">
        <v>5</v>
      </c>
      <c r="AB20" s="100" t="s">
        <v>5</v>
      </c>
      <c r="AC20" s="100" t="s">
        <v>5</v>
      </c>
      <c r="AD20" s="100" t="s">
        <v>5</v>
      </c>
      <c r="AE20" s="100" t="s">
        <v>5</v>
      </c>
      <c r="AF20" s="100" t="s">
        <v>5</v>
      </c>
      <c r="AG20" s="100" t="s">
        <v>5</v>
      </c>
      <c r="AH20" s="101"/>
      <c r="AI20" s="100" t="s">
        <v>5</v>
      </c>
      <c r="AJ20" s="100" t="s">
        <v>5</v>
      </c>
      <c r="AK20" s="100" t="s">
        <v>5</v>
      </c>
      <c r="AL20" s="100" t="s">
        <v>5</v>
      </c>
      <c r="AM20" s="100" t="s">
        <v>5</v>
      </c>
      <c r="AN20" s="100" t="s">
        <v>5</v>
      </c>
      <c r="AO20" s="100" t="s">
        <v>5</v>
      </c>
      <c r="AP20" s="100" t="s">
        <v>5</v>
      </c>
      <c r="AQ20" s="100" t="s">
        <v>5</v>
      </c>
      <c r="AR20" s="100" t="s">
        <v>5</v>
      </c>
      <c r="AS20" s="101"/>
      <c r="AT20" s="100" t="s">
        <v>5</v>
      </c>
      <c r="AU20" s="100" t="s">
        <v>5</v>
      </c>
      <c r="AV20" s="100" t="s">
        <v>5</v>
      </c>
      <c r="AW20" s="100" t="s">
        <v>5</v>
      </c>
      <c r="AX20" s="100" t="s">
        <v>5</v>
      </c>
      <c r="AY20" s="100" t="s">
        <v>5</v>
      </c>
      <c r="AZ20" s="100" t="s">
        <v>5</v>
      </c>
      <c r="BA20" s="100" t="s">
        <v>5</v>
      </c>
      <c r="BB20" s="100" t="s">
        <v>5</v>
      </c>
      <c r="BC20" s="100" t="s">
        <v>5</v>
      </c>
    </row>
    <row r="21" spans="1:55" ht="64" outlineLevel="1" x14ac:dyDescent="0.2">
      <c r="A21" s="83">
        <f>'Raw Curriculum data'!A23</f>
        <v>16</v>
      </c>
      <c r="B21" s="83" t="str">
        <f t="shared" si="10"/>
        <v>2</v>
      </c>
      <c r="C21" s="83" t="str">
        <f t="shared" si="0"/>
        <v>2</v>
      </c>
      <c r="D21" s="84" t="str">
        <f t="shared" si="5"/>
        <v/>
      </c>
      <c r="E21" s="3" t="str">
        <f t="shared" si="16"/>
        <v>Number and place value</v>
      </c>
      <c r="F21" s="3" t="str">
        <f t="shared" si="7"/>
        <v>Unit 2 S3</v>
      </c>
      <c r="G21" s="3" t="str">
        <f t="shared" si="8"/>
        <v>Session 3: Counting forwards and backwards, across boundaries, using multiples of ten</v>
      </c>
      <c r="H21" s="85" t="str">
        <f t="shared" si="9"/>
        <v>• To order and compare numbers greater than 1000</v>
      </c>
      <c r="I21" s="85" t="str">
        <f>IF($A20="","",VLOOKUP($A20,curriculum_data,6,FALSE))</f>
        <v>(4N2a) order and compare numbers beyond 1000</v>
      </c>
      <c r="J21" s="80"/>
      <c r="K21" s="80"/>
      <c r="L21" s="79"/>
      <c r="M21" s="100" t="s">
        <v>5</v>
      </c>
      <c r="N21" s="100" t="s">
        <v>5</v>
      </c>
      <c r="O21" s="100" t="s">
        <v>5</v>
      </c>
      <c r="P21" s="100" t="s">
        <v>5</v>
      </c>
      <c r="Q21" s="100" t="s">
        <v>5</v>
      </c>
      <c r="R21" s="100" t="s">
        <v>5</v>
      </c>
      <c r="S21" s="100" t="s">
        <v>5</v>
      </c>
      <c r="T21" s="100" t="s">
        <v>5</v>
      </c>
      <c r="U21" s="100" t="s">
        <v>5</v>
      </c>
      <c r="V21" s="100" t="s">
        <v>5</v>
      </c>
      <c r="W21" s="101"/>
      <c r="X21" s="100" t="s">
        <v>5</v>
      </c>
      <c r="Y21" s="100" t="s">
        <v>5</v>
      </c>
      <c r="Z21" s="100" t="s">
        <v>5</v>
      </c>
      <c r="AA21" s="100" t="s">
        <v>5</v>
      </c>
      <c r="AB21" s="100" t="s">
        <v>5</v>
      </c>
      <c r="AC21" s="100" t="s">
        <v>5</v>
      </c>
      <c r="AD21" s="100" t="s">
        <v>5</v>
      </c>
      <c r="AE21" s="100" t="s">
        <v>5</v>
      </c>
      <c r="AF21" s="100" t="s">
        <v>5</v>
      </c>
      <c r="AG21" s="100" t="s">
        <v>5</v>
      </c>
      <c r="AH21" s="101"/>
      <c r="AI21" s="100" t="s">
        <v>5</v>
      </c>
      <c r="AJ21" s="100" t="s">
        <v>5</v>
      </c>
      <c r="AK21" s="100" t="s">
        <v>5</v>
      </c>
      <c r="AL21" s="100" t="s">
        <v>5</v>
      </c>
      <c r="AM21" s="100" t="s">
        <v>5</v>
      </c>
      <c r="AN21" s="100" t="s">
        <v>5</v>
      </c>
      <c r="AO21" s="100" t="s">
        <v>5</v>
      </c>
      <c r="AP21" s="100" t="s">
        <v>5</v>
      </c>
      <c r="AQ21" s="100" t="s">
        <v>5</v>
      </c>
      <c r="AR21" s="100" t="s">
        <v>5</v>
      </c>
      <c r="AS21" s="101"/>
      <c r="AT21" s="100" t="s">
        <v>5</v>
      </c>
      <c r="AU21" s="100" t="s">
        <v>5</v>
      </c>
      <c r="AV21" s="100" t="s">
        <v>5</v>
      </c>
      <c r="AW21" s="100" t="s">
        <v>5</v>
      </c>
      <c r="AX21" s="100" t="s">
        <v>5</v>
      </c>
      <c r="AY21" s="100" t="s">
        <v>5</v>
      </c>
      <c r="AZ21" s="100" t="s">
        <v>5</v>
      </c>
      <c r="BA21" s="100" t="s">
        <v>5</v>
      </c>
      <c r="BB21" s="100" t="s">
        <v>5</v>
      </c>
      <c r="BC21" s="100" t="s">
        <v>5</v>
      </c>
    </row>
    <row r="22" spans="1:55" ht="64" outlineLevel="1" x14ac:dyDescent="0.2">
      <c r="A22" s="83">
        <f>'Raw Curriculum data'!A24</f>
        <v>17</v>
      </c>
      <c r="B22" s="83" t="str">
        <f t="shared" si="10"/>
        <v>2</v>
      </c>
      <c r="C22" s="83" t="str">
        <f t="shared" si="0"/>
        <v>2</v>
      </c>
      <c r="D22" s="84" t="str">
        <f t="shared" si="5"/>
        <v/>
      </c>
      <c r="E22" s="3" t="str">
        <f t="shared" si="16"/>
        <v>Number and place value</v>
      </c>
      <c r="F22" s="3" t="str">
        <f t="shared" si="7"/>
        <v>Unit 2 S3</v>
      </c>
      <c r="G22" s="3" t="str">
        <f t="shared" si="8"/>
        <v>Session 3: Counting forwards and backwards, across boundaries, using multiples of ten</v>
      </c>
      <c r="H22" s="85" t="str">
        <f t="shared" si="9"/>
        <v>• To use place value for addition and subtraction (for up to 7-digit numbers)</v>
      </c>
      <c r="I22" s="85" t="str">
        <f t="shared" si="11"/>
        <v>(4C2) add and subtract numbers with up to 4 digits using the formal written methods of columnar addition and subtraction where appropriate</v>
      </c>
      <c r="J22" s="80"/>
      <c r="K22" s="80"/>
      <c r="L22" s="79"/>
      <c r="M22" s="100" t="s">
        <v>5</v>
      </c>
      <c r="N22" s="100" t="s">
        <v>5</v>
      </c>
      <c r="O22" s="100" t="s">
        <v>5</v>
      </c>
      <c r="P22" s="100" t="s">
        <v>5</v>
      </c>
      <c r="Q22" s="100" t="s">
        <v>5</v>
      </c>
      <c r="R22" s="100" t="s">
        <v>5</v>
      </c>
      <c r="S22" s="100" t="s">
        <v>5</v>
      </c>
      <c r="T22" s="100" t="s">
        <v>5</v>
      </c>
      <c r="U22" s="100" t="s">
        <v>5</v>
      </c>
      <c r="V22" s="100" t="s">
        <v>5</v>
      </c>
      <c r="W22" s="101"/>
      <c r="X22" s="100" t="s">
        <v>5</v>
      </c>
      <c r="Y22" s="100" t="s">
        <v>5</v>
      </c>
      <c r="Z22" s="100" t="s">
        <v>5</v>
      </c>
      <c r="AA22" s="100" t="s">
        <v>5</v>
      </c>
      <c r="AB22" s="100" t="s">
        <v>5</v>
      </c>
      <c r="AC22" s="100" t="s">
        <v>5</v>
      </c>
      <c r="AD22" s="100" t="s">
        <v>5</v>
      </c>
      <c r="AE22" s="100" t="s">
        <v>5</v>
      </c>
      <c r="AF22" s="100" t="s">
        <v>5</v>
      </c>
      <c r="AG22" s="100" t="s">
        <v>5</v>
      </c>
      <c r="AH22" s="101"/>
      <c r="AI22" s="100" t="s">
        <v>5</v>
      </c>
      <c r="AJ22" s="100" t="s">
        <v>5</v>
      </c>
      <c r="AK22" s="100" t="s">
        <v>5</v>
      </c>
      <c r="AL22" s="100" t="s">
        <v>5</v>
      </c>
      <c r="AM22" s="100" t="s">
        <v>5</v>
      </c>
      <c r="AN22" s="100" t="s">
        <v>5</v>
      </c>
      <c r="AO22" s="100" t="s">
        <v>5</v>
      </c>
      <c r="AP22" s="100" t="s">
        <v>5</v>
      </c>
      <c r="AQ22" s="100" t="s">
        <v>5</v>
      </c>
      <c r="AR22" s="100" t="s">
        <v>5</v>
      </c>
      <c r="AS22" s="101"/>
      <c r="AT22" s="100" t="s">
        <v>5</v>
      </c>
      <c r="AU22" s="100" t="s">
        <v>5</v>
      </c>
      <c r="AV22" s="100" t="s">
        <v>5</v>
      </c>
      <c r="AW22" s="100" t="s">
        <v>5</v>
      </c>
      <c r="AX22" s="100" t="s">
        <v>5</v>
      </c>
      <c r="AY22" s="100" t="s">
        <v>5</v>
      </c>
      <c r="AZ22" s="100" t="s">
        <v>5</v>
      </c>
      <c r="BA22" s="100" t="s">
        <v>5</v>
      </c>
      <c r="BB22" s="100" t="s">
        <v>5</v>
      </c>
      <c r="BC22" s="100" t="s">
        <v>5</v>
      </c>
    </row>
    <row r="23" spans="1:55" ht="64" outlineLevel="1" x14ac:dyDescent="0.2">
      <c r="A23" s="83">
        <f>'Raw Curriculum data'!A25</f>
        <v>18</v>
      </c>
      <c r="B23" s="83" t="str">
        <f t="shared" si="10"/>
        <v>2</v>
      </c>
      <c r="C23" s="83" t="str">
        <f t="shared" si="0"/>
        <v>2</v>
      </c>
      <c r="D23" s="84" t="str">
        <f t="shared" si="5"/>
        <v/>
      </c>
      <c r="E23" s="3" t="str">
        <f t="shared" si="16"/>
        <v>Number and place value</v>
      </c>
      <c r="F23" s="3" t="str">
        <f t="shared" si="7"/>
        <v>Unit 2 S3</v>
      </c>
      <c r="G23" s="3" t="str">
        <f t="shared" si="8"/>
        <v>Session 3: Counting forwards and backwards, across boundaries, using multiples of ten</v>
      </c>
      <c r="H23" s="85" t="str">
        <f t="shared" si="9"/>
        <v>• To recognize the place value of each digit up to 7-digit numbers (millions, hundred thousands, ten thousands, thousands, hundreds, tens and ones)</v>
      </c>
      <c r="I23" s="85" t="str">
        <f t="shared" si="11"/>
        <v>(5N2 &amp; 5N3a) read, write, order and compare numbers to at least 1 000 000 and determine the value of each digit</v>
      </c>
      <c r="J23" s="80"/>
      <c r="K23" s="80"/>
      <c r="L23" s="79"/>
      <c r="M23" s="100" t="s">
        <v>5</v>
      </c>
      <c r="N23" s="100" t="s">
        <v>5</v>
      </c>
      <c r="O23" s="100" t="s">
        <v>5</v>
      </c>
      <c r="P23" s="100" t="s">
        <v>5</v>
      </c>
      <c r="Q23" s="100" t="s">
        <v>5</v>
      </c>
      <c r="R23" s="100" t="s">
        <v>5</v>
      </c>
      <c r="S23" s="100" t="s">
        <v>5</v>
      </c>
      <c r="T23" s="100" t="s">
        <v>5</v>
      </c>
      <c r="U23" s="100" t="s">
        <v>5</v>
      </c>
      <c r="V23" s="100" t="s">
        <v>5</v>
      </c>
      <c r="W23" s="101"/>
      <c r="X23" s="100" t="s">
        <v>5</v>
      </c>
      <c r="Y23" s="100" t="s">
        <v>5</v>
      </c>
      <c r="Z23" s="100" t="s">
        <v>5</v>
      </c>
      <c r="AA23" s="100" t="s">
        <v>5</v>
      </c>
      <c r="AB23" s="100" t="s">
        <v>5</v>
      </c>
      <c r="AC23" s="100" t="s">
        <v>5</v>
      </c>
      <c r="AD23" s="100" t="s">
        <v>5</v>
      </c>
      <c r="AE23" s="100" t="s">
        <v>5</v>
      </c>
      <c r="AF23" s="100" t="s">
        <v>5</v>
      </c>
      <c r="AG23" s="100" t="s">
        <v>5</v>
      </c>
      <c r="AH23" s="101"/>
      <c r="AI23" s="100" t="s">
        <v>5</v>
      </c>
      <c r="AJ23" s="100" t="s">
        <v>5</v>
      </c>
      <c r="AK23" s="100" t="s">
        <v>5</v>
      </c>
      <c r="AL23" s="100" t="s">
        <v>5</v>
      </c>
      <c r="AM23" s="100" t="s">
        <v>5</v>
      </c>
      <c r="AN23" s="100" t="s">
        <v>5</v>
      </c>
      <c r="AO23" s="100" t="s">
        <v>5</v>
      </c>
      <c r="AP23" s="100" t="s">
        <v>5</v>
      </c>
      <c r="AQ23" s="100" t="s">
        <v>5</v>
      </c>
      <c r="AR23" s="100" t="s">
        <v>5</v>
      </c>
      <c r="AS23" s="101"/>
      <c r="AT23" s="100" t="s">
        <v>5</v>
      </c>
      <c r="AU23" s="100" t="s">
        <v>5</v>
      </c>
      <c r="AV23" s="100" t="s">
        <v>5</v>
      </c>
      <c r="AW23" s="100" t="s">
        <v>5</v>
      </c>
      <c r="AX23" s="100" t="s">
        <v>5</v>
      </c>
      <c r="AY23" s="100" t="s">
        <v>5</v>
      </c>
      <c r="AZ23" s="100" t="s">
        <v>5</v>
      </c>
      <c r="BA23" s="100" t="s">
        <v>5</v>
      </c>
      <c r="BB23" s="100" t="s">
        <v>5</v>
      </c>
      <c r="BC23" s="100" t="s">
        <v>5</v>
      </c>
    </row>
    <row r="24" spans="1:55" ht="48" outlineLevel="1" x14ac:dyDescent="0.2">
      <c r="A24" s="83">
        <f>'Raw Curriculum data'!A26</f>
        <v>19</v>
      </c>
      <c r="B24" s="83" t="str">
        <f t="shared" si="10"/>
        <v>2</v>
      </c>
      <c r="C24" s="83" t="str">
        <f t="shared" si="0"/>
        <v>2</v>
      </c>
      <c r="D24" s="84" t="str">
        <f t="shared" si="5"/>
        <v/>
      </c>
      <c r="E24" s="3" t="str">
        <f t="shared" si="16"/>
        <v>Number and place value</v>
      </c>
      <c r="F24" s="3" t="str">
        <f t="shared" si="7"/>
        <v>Unit 2 S4</v>
      </c>
      <c r="G24" s="3" t="str">
        <f t="shared" si="8"/>
        <v>Session 4: Rounding numbers to use in calculations</v>
      </c>
      <c r="H24" s="85" t="str">
        <f t="shared" si="9"/>
        <v>• To round 5-digit numbers to the nearest 10, 100, 1000, 10 000, 100 000</v>
      </c>
      <c r="I24" s="85" t="str">
        <f t="shared" si="11"/>
        <v>(4N4b) round any number to the nearest 10, 100 or 1000</v>
      </c>
      <c r="J24" s="82"/>
      <c r="K24" s="82"/>
      <c r="L24" s="79"/>
      <c r="M24" s="100" t="s">
        <v>5</v>
      </c>
      <c r="N24" s="100" t="s">
        <v>5</v>
      </c>
      <c r="O24" s="100" t="s">
        <v>5</v>
      </c>
      <c r="P24" s="100" t="s">
        <v>5</v>
      </c>
      <c r="Q24" s="100" t="s">
        <v>5</v>
      </c>
      <c r="R24" s="100" t="s">
        <v>5</v>
      </c>
      <c r="S24" s="100" t="s">
        <v>5</v>
      </c>
      <c r="T24" s="100" t="s">
        <v>5</v>
      </c>
      <c r="U24" s="100" t="s">
        <v>5</v>
      </c>
      <c r="V24" s="100" t="s">
        <v>5</v>
      </c>
      <c r="W24" s="101"/>
      <c r="X24" s="100" t="s">
        <v>5</v>
      </c>
      <c r="Y24" s="100" t="s">
        <v>5</v>
      </c>
      <c r="Z24" s="100" t="s">
        <v>5</v>
      </c>
      <c r="AA24" s="100" t="s">
        <v>5</v>
      </c>
      <c r="AB24" s="100" t="s">
        <v>5</v>
      </c>
      <c r="AC24" s="100" t="s">
        <v>5</v>
      </c>
      <c r="AD24" s="100" t="s">
        <v>5</v>
      </c>
      <c r="AE24" s="100" t="s">
        <v>5</v>
      </c>
      <c r="AF24" s="100" t="s">
        <v>5</v>
      </c>
      <c r="AG24" s="100" t="s">
        <v>5</v>
      </c>
      <c r="AH24" s="101"/>
      <c r="AI24" s="100" t="s">
        <v>5</v>
      </c>
      <c r="AJ24" s="100" t="s">
        <v>5</v>
      </c>
      <c r="AK24" s="100" t="s">
        <v>5</v>
      </c>
      <c r="AL24" s="100" t="s">
        <v>5</v>
      </c>
      <c r="AM24" s="100" t="s">
        <v>5</v>
      </c>
      <c r="AN24" s="100" t="s">
        <v>5</v>
      </c>
      <c r="AO24" s="100" t="s">
        <v>5</v>
      </c>
      <c r="AP24" s="100" t="s">
        <v>5</v>
      </c>
      <c r="AQ24" s="100" t="s">
        <v>5</v>
      </c>
      <c r="AR24" s="100" t="s">
        <v>5</v>
      </c>
      <c r="AS24" s="101"/>
      <c r="AT24" s="100" t="s">
        <v>5</v>
      </c>
      <c r="AU24" s="100" t="s">
        <v>5</v>
      </c>
      <c r="AV24" s="100" t="s">
        <v>5</v>
      </c>
      <c r="AW24" s="100" t="s">
        <v>5</v>
      </c>
      <c r="AX24" s="100" t="s">
        <v>5</v>
      </c>
      <c r="AY24" s="100" t="s">
        <v>5</v>
      </c>
      <c r="AZ24" s="100" t="s">
        <v>5</v>
      </c>
      <c r="BA24" s="100" t="s">
        <v>5</v>
      </c>
      <c r="BB24" s="100" t="s">
        <v>5</v>
      </c>
      <c r="BC24" s="100" t="s">
        <v>5</v>
      </c>
    </row>
    <row r="25" spans="1:55" ht="48" outlineLevel="1" x14ac:dyDescent="0.2">
      <c r="A25" s="83">
        <f>'Raw Curriculum data'!A27</f>
        <v>20</v>
      </c>
      <c r="B25" s="83" t="str">
        <f t="shared" si="10"/>
        <v>2</v>
      </c>
      <c r="C25" s="83" t="str">
        <f t="shared" si="0"/>
        <v>2</v>
      </c>
      <c r="D25" s="84" t="str">
        <f t="shared" si="5"/>
        <v/>
      </c>
      <c r="E25" s="3" t="str">
        <f t="shared" si="16"/>
        <v>Number and place value</v>
      </c>
      <c r="F25" s="3" t="str">
        <f t="shared" si="7"/>
        <v>Unit 2 S4</v>
      </c>
      <c r="G25" s="3" t="str">
        <f t="shared" si="8"/>
        <v>Session 4: Rounding numbers to use in calculations</v>
      </c>
      <c r="H25" s="85" t="str">
        <f t="shared" si="9"/>
        <v>• To compare rounded numbers with unrounded numbers</v>
      </c>
      <c r="I25" s="85" t="str">
        <f t="shared" si="11"/>
        <v>(5C3) use rounding to check answers to calculations and determine, in the context of a problem, levels of accuracy</v>
      </c>
      <c r="J25" s="80"/>
      <c r="K25" s="80"/>
      <c r="L25" s="79"/>
      <c r="M25" s="100" t="s">
        <v>5</v>
      </c>
      <c r="N25" s="100" t="s">
        <v>5</v>
      </c>
      <c r="O25" s="100" t="s">
        <v>5</v>
      </c>
      <c r="P25" s="100" t="s">
        <v>5</v>
      </c>
      <c r="Q25" s="100" t="s">
        <v>5</v>
      </c>
      <c r="R25" s="100" t="s">
        <v>5</v>
      </c>
      <c r="S25" s="100" t="s">
        <v>5</v>
      </c>
      <c r="T25" s="100" t="s">
        <v>5</v>
      </c>
      <c r="U25" s="100" t="s">
        <v>5</v>
      </c>
      <c r="V25" s="100" t="s">
        <v>5</v>
      </c>
      <c r="W25" s="101"/>
      <c r="X25" s="100" t="s">
        <v>5</v>
      </c>
      <c r="Y25" s="100" t="s">
        <v>5</v>
      </c>
      <c r="Z25" s="100" t="s">
        <v>5</v>
      </c>
      <c r="AA25" s="100" t="s">
        <v>5</v>
      </c>
      <c r="AB25" s="100" t="s">
        <v>5</v>
      </c>
      <c r="AC25" s="100" t="s">
        <v>5</v>
      </c>
      <c r="AD25" s="100" t="s">
        <v>5</v>
      </c>
      <c r="AE25" s="100" t="s">
        <v>5</v>
      </c>
      <c r="AF25" s="100" t="s">
        <v>5</v>
      </c>
      <c r="AG25" s="100" t="s">
        <v>5</v>
      </c>
      <c r="AH25" s="101"/>
      <c r="AI25" s="100" t="s">
        <v>5</v>
      </c>
      <c r="AJ25" s="100" t="s">
        <v>5</v>
      </c>
      <c r="AK25" s="100" t="s">
        <v>5</v>
      </c>
      <c r="AL25" s="100" t="s">
        <v>5</v>
      </c>
      <c r="AM25" s="100" t="s">
        <v>5</v>
      </c>
      <c r="AN25" s="100" t="s">
        <v>5</v>
      </c>
      <c r="AO25" s="100" t="s">
        <v>5</v>
      </c>
      <c r="AP25" s="100" t="s">
        <v>5</v>
      </c>
      <c r="AQ25" s="100" t="s">
        <v>5</v>
      </c>
      <c r="AR25" s="100" t="s">
        <v>5</v>
      </c>
      <c r="AS25" s="101"/>
      <c r="AT25" s="100" t="s">
        <v>5</v>
      </c>
      <c r="AU25" s="100" t="s">
        <v>5</v>
      </c>
      <c r="AV25" s="100" t="s">
        <v>5</v>
      </c>
      <c r="AW25" s="100" t="s">
        <v>5</v>
      </c>
      <c r="AX25" s="100" t="s">
        <v>5</v>
      </c>
      <c r="AY25" s="100" t="s">
        <v>5</v>
      </c>
      <c r="AZ25" s="100" t="s">
        <v>5</v>
      </c>
      <c r="BA25" s="100" t="s">
        <v>5</v>
      </c>
      <c r="BB25" s="100" t="s">
        <v>5</v>
      </c>
      <c r="BC25" s="100" t="s">
        <v>5</v>
      </c>
    </row>
    <row r="26" spans="1:55" ht="49" outlineLevel="1" thickBot="1" x14ac:dyDescent="0.25">
      <c r="A26" s="83">
        <f>'Raw Curriculum data'!A28</f>
        <v>21</v>
      </c>
      <c r="B26" s="83" t="str">
        <f t="shared" si="10"/>
        <v>2</v>
      </c>
      <c r="C26" s="83" t="str">
        <f t="shared" si="0"/>
        <v>2</v>
      </c>
      <c r="D26" s="84" t="str">
        <f t="shared" si="5"/>
        <v/>
      </c>
      <c r="E26" s="91" t="str">
        <f t="shared" si="16"/>
        <v>Number and place value</v>
      </c>
      <c r="F26" s="91" t="str">
        <f t="shared" si="7"/>
        <v>Unit 2 S4</v>
      </c>
      <c r="G26" s="91" t="str">
        <f t="shared" si="8"/>
        <v>Session 4: Rounding numbers to use in calculations</v>
      </c>
      <c r="H26" s="92" t="str">
        <f t="shared" si="9"/>
        <v>• To check that calculations are of the correct magnitude using rounding</v>
      </c>
      <c r="I26" s="92" t="str">
        <f t="shared" si="11"/>
        <v>(5C3) use rounding to check answers to calculations and determine, in the context of a problem, levels of accuracy</v>
      </c>
      <c r="J26" s="93"/>
      <c r="K26" s="93"/>
      <c r="L26" s="79"/>
      <c r="M26" s="100" t="s">
        <v>5</v>
      </c>
      <c r="N26" s="100" t="s">
        <v>5</v>
      </c>
      <c r="O26" s="100" t="s">
        <v>5</v>
      </c>
      <c r="P26" s="102" t="s">
        <v>5</v>
      </c>
      <c r="Q26" s="102" t="s">
        <v>5</v>
      </c>
      <c r="R26" s="102" t="s">
        <v>5</v>
      </c>
      <c r="S26" s="102" t="s">
        <v>5</v>
      </c>
      <c r="T26" s="102" t="s">
        <v>5</v>
      </c>
      <c r="U26" s="102" t="s">
        <v>5</v>
      </c>
      <c r="V26" s="102" t="s">
        <v>5</v>
      </c>
      <c r="W26" s="101"/>
      <c r="X26" s="102" t="s">
        <v>5</v>
      </c>
      <c r="Y26" s="102" t="s">
        <v>5</v>
      </c>
      <c r="Z26" s="102" t="s">
        <v>5</v>
      </c>
      <c r="AA26" s="102" t="s">
        <v>5</v>
      </c>
      <c r="AB26" s="102" t="s">
        <v>5</v>
      </c>
      <c r="AC26" s="102" t="s">
        <v>5</v>
      </c>
      <c r="AD26" s="102" t="s">
        <v>5</v>
      </c>
      <c r="AE26" s="102" t="s">
        <v>5</v>
      </c>
      <c r="AF26" s="102" t="s">
        <v>5</v>
      </c>
      <c r="AG26" s="102" t="s">
        <v>5</v>
      </c>
      <c r="AH26" s="101"/>
      <c r="AI26" s="102" t="s">
        <v>5</v>
      </c>
      <c r="AJ26" s="102" t="s">
        <v>5</v>
      </c>
      <c r="AK26" s="102" t="s">
        <v>5</v>
      </c>
      <c r="AL26" s="102" t="s">
        <v>5</v>
      </c>
      <c r="AM26" s="102" t="s">
        <v>5</v>
      </c>
      <c r="AN26" s="102" t="s">
        <v>5</v>
      </c>
      <c r="AO26" s="102" t="s">
        <v>5</v>
      </c>
      <c r="AP26" s="102" t="s">
        <v>5</v>
      </c>
      <c r="AQ26" s="102" t="s">
        <v>5</v>
      </c>
      <c r="AR26" s="102" t="s">
        <v>5</v>
      </c>
      <c r="AS26" s="101"/>
      <c r="AT26" s="102" t="s">
        <v>5</v>
      </c>
      <c r="AU26" s="102" t="s">
        <v>5</v>
      </c>
      <c r="AV26" s="102" t="s">
        <v>5</v>
      </c>
      <c r="AW26" s="102" t="s">
        <v>5</v>
      </c>
      <c r="AX26" s="102" t="s">
        <v>5</v>
      </c>
      <c r="AY26" s="102" t="s">
        <v>5</v>
      </c>
      <c r="AZ26" s="102" t="s">
        <v>5</v>
      </c>
      <c r="BA26" s="102" t="s">
        <v>5</v>
      </c>
      <c r="BB26" s="102" t="s">
        <v>5</v>
      </c>
      <c r="BC26" s="102" t="s">
        <v>5</v>
      </c>
    </row>
    <row r="27" spans="1:55" ht="17" thickTop="1" x14ac:dyDescent="0.2">
      <c r="A27" s="83" t="str">
        <f>'Raw Curriculum data'!A29</f>
        <v/>
      </c>
      <c r="B27" s="83" t="str">
        <f t="shared" si="10"/>
        <v/>
      </c>
      <c r="C27" s="83" t="str">
        <f t="shared" si="0"/>
        <v>3</v>
      </c>
      <c r="D27" s="88" t="str">
        <f t="shared" si="5"/>
        <v/>
      </c>
      <c r="E27" s="15" t="str">
        <f>IF(D28="",IF($A28="","",VLOOKUP($A28,curriculum_data,2,FALSE)),   VLOOKUP($D28,units,2,FALSE)         )</f>
        <v>Adding and subtracting</v>
      </c>
      <c r="F27" s="15" t="str">
        <f t="shared" si="7"/>
        <v/>
      </c>
      <c r="G27" s="15" t="str">
        <f t="shared" si="8"/>
        <v/>
      </c>
      <c r="H27" s="89" t="str">
        <f t="shared" si="9"/>
        <v/>
      </c>
      <c r="I27" s="89" t="str">
        <f t="shared" si="11"/>
        <v/>
      </c>
      <c r="J27" s="119"/>
      <c r="K27" s="119"/>
      <c r="L27" s="90"/>
      <c r="M27" s="96" t="str">
        <f t="shared" ref="M27:BC27" ca="1" si="17">IF(COUNTA(OFFSET(M27,2,0,COUNTIF($B:$B,$D28),1))=COUNTIF(OFFSET(M27,2,0,COUNTIF($B:$B,$D28),1),Not_started)," Not started ",IF(COUNTA(OFFSET(M27,2,0,COUNTIF($B:$B,$D28),1))-COUNTIF(OFFSET(M27,2,0,COUNTIF($B:$B,$D28),1),Not_started)&lt;COUNTA(OFFSET(M27,2,0,COUNTIF($B:$B,$D28),1)),"Started",IF(COUNTA(OFFSET(M27,2,0,COUNTIF($B:$B,$D28),1))=COUNTIF(OFFSET(M27,2,0,COUNTIF($B:$B,$D28),1),Green),"Green",IF(COUNTIF(OFFSET(M27,2,0,COUNTIF($B:$B,$D28),1),Red)&gt;0,"Red","Amber")   )   )   )</f>
        <v xml:space="preserve"> Not started </v>
      </c>
      <c r="N27" s="96" t="str">
        <f t="shared" ca="1" si="17"/>
        <v xml:space="preserve"> Not started </v>
      </c>
      <c r="O27" s="96" t="str">
        <f t="shared" ca="1" si="17"/>
        <v xml:space="preserve"> Not started </v>
      </c>
      <c r="P27" s="96" t="str">
        <f t="shared" ca="1" si="17"/>
        <v xml:space="preserve"> Not started </v>
      </c>
      <c r="Q27" s="96" t="str">
        <f t="shared" ca="1" si="17"/>
        <v xml:space="preserve"> Not started </v>
      </c>
      <c r="R27" s="96" t="str">
        <f t="shared" ca="1" si="17"/>
        <v xml:space="preserve"> Not started </v>
      </c>
      <c r="S27" s="96" t="str">
        <f t="shared" ca="1" si="17"/>
        <v xml:space="preserve"> Not started </v>
      </c>
      <c r="T27" s="96" t="str">
        <f t="shared" ca="1" si="17"/>
        <v xml:space="preserve"> Not started </v>
      </c>
      <c r="U27" s="96" t="str">
        <f t="shared" ca="1" si="17"/>
        <v xml:space="preserve"> Not started </v>
      </c>
      <c r="V27" s="96" t="str">
        <f t="shared" ca="1" si="17"/>
        <v xml:space="preserve"> Not started </v>
      </c>
      <c r="W27" s="97"/>
      <c r="X27" s="96" t="str">
        <f t="shared" ca="1" si="17"/>
        <v xml:space="preserve"> Not started </v>
      </c>
      <c r="Y27" s="96" t="str">
        <f t="shared" ca="1" si="17"/>
        <v xml:space="preserve"> Not started </v>
      </c>
      <c r="Z27" s="96" t="str">
        <f t="shared" ca="1" si="17"/>
        <v xml:space="preserve"> Not started </v>
      </c>
      <c r="AA27" s="96" t="str">
        <f t="shared" ca="1" si="17"/>
        <v xml:space="preserve"> Not started </v>
      </c>
      <c r="AB27" s="96" t="str">
        <f t="shared" ca="1" si="17"/>
        <v xml:space="preserve"> Not started </v>
      </c>
      <c r="AC27" s="96" t="str">
        <f t="shared" ca="1" si="17"/>
        <v xml:space="preserve"> Not started </v>
      </c>
      <c r="AD27" s="96" t="str">
        <f t="shared" ca="1" si="17"/>
        <v xml:space="preserve"> Not started </v>
      </c>
      <c r="AE27" s="96" t="str">
        <f t="shared" ca="1" si="17"/>
        <v xml:space="preserve"> Not started </v>
      </c>
      <c r="AF27" s="96" t="str">
        <f t="shared" ca="1" si="17"/>
        <v xml:space="preserve"> Not started </v>
      </c>
      <c r="AG27" s="96" t="str">
        <f t="shared" ca="1" si="17"/>
        <v xml:space="preserve"> Not started </v>
      </c>
      <c r="AH27" s="97"/>
      <c r="AI27" s="96" t="str">
        <f t="shared" ca="1" si="17"/>
        <v xml:space="preserve"> Not started </v>
      </c>
      <c r="AJ27" s="96" t="str">
        <f t="shared" ca="1" si="17"/>
        <v xml:space="preserve"> Not started </v>
      </c>
      <c r="AK27" s="96" t="str">
        <f t="shared" ca="1" si="17"/>
        <v xml:space="preserve"> Not started </v>
      </c>
      <c r="AL27" s="96" t="str">
        <f t="shared" ca="1" si="17"/>
        <v xml:space="preserve"> Not started </v>
      </c>
      <c r="AM27" s="96" t="str">
        <f t="shared" ca="1" si="17"/>
        <v xml:space="preserve"> Not started </v>
      </c>
      <c r="AN27" s="96" t="str">
        <f t="shared" ca="1" si="17"/>
        <v xml:space="preserve"> Not started </v>
      </c>
      <c r="AO27" s="96" t="str">
        <f t="shared" ca="1" si="17"/>
        <v xml:space="preserve"> Not started </v>
      </c>
      <c r="AP27" s="96" t="str">
        <f t="shared" ca="1" si="17"/>
        <v xml:space="preserve"> Not started </v>
      </c>
      <c r="AQ27" s="96" t="str">
        <f t="shared" ca="1" si="17"/>
        <v xml:space="preserve"> Not started </v>
      </c>
      <c r="AR27" s="96" t="str">
        <f t="shared" ca="1" si="17"/>
        <v xml:space="preserve"> Not started </v>
      </c>
      <c r="AS27" s="122"/>
      <c r="AT27" s="96" t="str">
        <f t="shared" ca="1" si="17"/>
        <v xml:space="preserve"> Not started </v>
      </c>
      <c r="AU27" s="96" t="str">
        <f t="shared" ca="1" si="17"/>
        <v xml:space="preserve"> Not started </v>
      </c>
      <c r="AV27" s="96" t="str">
        <f t="shared" ca="1" si="17"/>
        <v xml:space="preserve"> Not started </v>
      </c>
      <c r="AW27" s="96" t="str">
        <f t="shared" ca="1" si="17"/>
        <v xml:space="preserve"> Not started </v>
      </c>
      <c r="AX27" s="96" t="str">
        <f t="shared" ca="1" si="17"/>
        <v xml:space="preserve"> Not started </v>
      </c>
      <c r="AY27" s="96" t="str">
        <f t="shared" ca="1" si="17"/>
        <v xml:space="preserve"> Not started </v>
      </c>
      <c r="AZ27" s="96" t="str">
        <f t="shared" ca="1" si="17"/>
        <v xml:space="preserve"> Not started </v>
      </c>
      <c r="BA27" s="96" t="str">
        <f t="shared" ca="1" si="17"/>
        <v xml:space="preserve"> Not started </v>
      </c>
      <c r="BB27" s="96" t="str">
        <f t="shared" ca="1" si="17"/>
        <v xml:space="preserve"> Not started </v>
      </c>
      <c r="BC27" s="96" t="str">
        <f t="shared" ca="1" si="17"/>
        <v xml:space="preserve"> Not started </v>
      </c>
    </row>
    <row r="28" spans="1:55" ht="16" x14ac:dyDescent="0.2">
      <c r="A28" s="83" t="str">
        <f>'Raw Curriculum data'!A30</f>
        <v/>
      </c>
      <c r="B28" s="83" t="str">
        <f t="shared" si="10"/>
        <v/>
      </c>
      <c r="C28" s="83" t="str">
        <f t="shared" si="0"/>
        <v>3</v>
      </c>
      <c r="D28" s="84" t="str">
        <f t="shared" si="5"/>
        <v>3</v>
      </c>
      <c r="E28" s="3"/>
      <c r="F28" s="3" t="str">
        <f t="shared" si="7"/>
        <v/>
      </c>
      <c r="G28" s="3" t="str">
        <f t="shared" si="8"/>
        <v/>
      </c>
      <c r="H28" s="85" t="str">
        <f t="shared" si="9"/>
        <v/>
      </c>
      <c r="I28" s="85" t="str">
        <f t="shared" si="11"/>
        <v/>
      </c>
      <c r="J28" s="80"/>
      <c r="K28" s="80"/>
      <c r="L28" s="79"/>
      <c r="M28" s="99" t="str">
        <f t="shared" ref="M28:BA28" ca="1" si="18">CONCATENATE(COUNTIF(OFFSET(M27,2,0,COUNTIF($B:$B,$D28),1),Green)," out of ",COUNTA(OFFSET(M27,2,0,COUNTIF($B:$B,$D28),1)))</f>
        <v>0 out of 9</v>
      </c>
      <c r="N28" s="99" t="str">
        <f t="shared" ca="1" si="18"/>
        <v>0 out of 9</v>
      </c>
      <c r="O28" s="99" t="str">
        <f t="shared" ca="1" si="18"/>
        <v>0 out of 9</v>
      </c>
      <c r="P28" s="99" t="str">
        <f t="shared" ca="1" si="18"/>
        <v>0 out of 9</v>
      </c>
      <c r="Q28" s="99" t="str">
        <f t="shared" ca="1" si="18"/>
        <v>0 out of 9</v>
      </c>
      <c r="R28" s="99" t="str">
        <f t="shared" ca="1" si="18"/>
        <v>0 out of 9</v>
      </c>
      <c r="S28" s="99" t="str">
        <f t="shared" ca="1" si="18"/>
        <v>0 out of 9</v>
      </c>
      <c r="T28" s="99" t="str">
        <f t="shared" ca="1" si="18"/>
        <v>0 out of 9</v>
      </c>
      <c r="U28" s="99" t="str">
        <f t="shared" ca="1" si="18"/>
        <v>0 out of 9</v>
      </c>
      <c r="V28" s="99" t="str">
        <f t="shared" ca="1" si="18"/>
        <v>0 out of 9</v>
      </c>
      <c r="W28" s="94"/>
      <c r="X28" s="99" t="str">
        <f t="shared" ca="1" si="18"/>
        <v>0 out of 9</v>
      </c>
      <c r="Y28" s="99" t="str">
        <f t="shared" ca="1" si="18"/>
        <v>0 out of 9</v>
      </c>
      <c r="Z28" s="99" t="str">
        <f t="shared" ca="1" si="18"/>
        <v>0 out of 9</v>
      </c>
      <c r="AA28" s="99" t="str">
        <f t="shared" ca="1" si="18"/>
        <v>0 out of 9</v>
      </c>
      <c r="AB28" s="99" t="str">
        <f t="shared" ca="1" si="18"/>
        <v>0 out of 9</v>
      </c>
      <c r="AC28" s="99" t="str">
        <f t="shared" ca="1" si="18"/>
        <v>0 out of 9</v>
      </c>
      <c r="AD28" s="99" t="str">
        <f t="shared" ca="1" si="18"/>
        <v>0 out of 9</v>
      </c>
      <c r="AE28" s="99" t="str">
        <f t="shared" ca="1" si="18"/>
        <v>0 out of 9</v>
      </c>
      <c r="AF28" s="99" t="str">
        <f t="shared" ref="AF28" ca="1" si="19">CONCATENATE(COUNTIF(OFFSET(AF27,2,0,COUNTIF($B:$B,$D28),1),Green)," out of ",COUNTA(OFFSET(AF27,2,0,COUNTIF($B:$B,$D28),1)))</f>
        <v>0 out of 9</v>
      </c>
      <c r="AG28" s="99" t="str">
        <f t="shared" ca="1" si="18"/>
        <v>0 out of 9</v>
      </c>
      <c r="AH28" s="94"/>
      <c r="AI28" s="99" t="str">
        <f t="shared" ca="1" si="18"/>
        <v>0 out of 9</v>
      </c>
      <c r="AJ28" s="99" t="str">
        <f t="shared" ca="1" si="18"/>
        <v>0 out of 9</v>
      </c>
      <c r="AK28" s="99" t="str">
        <f t="shared" ca="1" si="18"/>
        <v>0 out of 9</v>
      </c>
      <c r="AL28" s="99" t="str">
        <f t="shared" ca="1" si="18"/>
        <v>0 out of 9</v>
      </c>
      <c r="AM28" s="99" t="str">
        <f t="shared" ca="1" si="18"/>
        <v>0 out of 9</v>
      </c>
      <c r="AN28" s="99" t="str">
        <f t="shared" ca="1" si="18"/>
        <v>0 out of 9</v>
      </c>
      <c r="AO28" s="99" t="str">
        <f t="shared" ca="1" si="18"/>
        <v>0 out of 9</v>
      </c>
      <c r="AP28" s="99" t="str">
        <f t="shared" ca="1" si="18"/>
        <v>0 out of 9</v>
      </c>
      <c r="AQ28" s="99" t="str">
        <f t="shared" ca="1" si="18"/>
        <v>0 out of 9</v>
      </c>
      <c r="AR28" s="99" t="str">
        <f t="shared" ca="1" si="18"/>
        <v>0 out of 9</v>
      </c>
      <c r="AS28" s="94"/>
      <c r="AT28" s="107" t="str">
        <f t="shared" ca="1" si="18"/>
        <v>0 out of 9</v>
      </c>
      <c r="AU28" s="107" t="str">
        <f t="shared" ca="1" si="18"/>
        <v>0 out of 9</v>
      </c>
      <c r="AV28" s="107" t="str">
        <f t="shared" ca="1" si="18"/>
        <v>0 out of 9</v>
      </c>
      <c r="AW28" s="107" t="str">
        <f t="shared" ca="1" si="18"/>
        <v>0 out of 9</v>
      </c>
      <c r="AX28" s="107" t="str">
        <f t="shared" ca="1" si="18"/>
        <v>0 out of 9</v>
      </c>
      <c r="AY28" s="107" t="str">
        <f t="shared" ca="1" si="18"/>
        <v>0 out of 9</v>
      </c>
      <c r="AZ28" s="107" t="str">
        <f t="shared" ca="1" si="18"/>
        <v>0 out of 9</v>
      </c>
      <c r="BA28" s="107" t="str">
        <f t="shared" ca="1" si="18"/>
        <v>0 out of 9</v>
      </c>
      <c r="BB28" s="107" t="str">
        <f t="shared" ref="BB28:BC28" ca="1" si="20">CONCATENATE(COUNTIF(OFFSET(BB27,2,0,COUNTIF($B:$B,$D28),1),Green)," out of ",COUNTA(OFFSET(BB27,2,0,COUNTIF($B:$B,$D28),1)))</f>
        <v>0 out of 9</v>
      </c>
      <c r="BC28" s="107" t="str">
        <f t="shared" ca="1" si="20"/>
        <v>0 out of 9</v>
      </c>
    </row>
    <row r="29" spans="1:55" ht="45" outlineLevel="1" x14ac:dyDescent="0.2">
      <c r="A29" s="83">
        <f>'Raw Curriculum data'!A31</f>
        <v>22</v>
      </c>
      <c r="B29" s="83" t="str">
        <f t="shared" si="10"/>
        <v>3</v>
      </c>
      <c r="C29" s="83" t="str">
        <f t="shared" si="0"/>
        <v>3</v>
      </c>
      <c r="D29" s="84" t="str">
        <f t="shared" si="5"/>
        <v/>
      </c>
      <c r="E29" s="3" t="str">
        <f t="shared" ref="E29:E37" si="21">IF(D29="",IF($A29="","",VLOOKUP($A29,curriculum_data,2,FALSE)),   VLOOKUP($D29,units,2,FALSE)         )</f>
        <v>Adding and subtracting</v>
      </c>
      <c r="F29" s="3" t="str">
        <f t="shared" si="7"/>
        <v>Unit 3 S1</v>
      </c>
      <c r="G29" s="3" t="str">
        <f t="shared" si="8"/>
        <v>Session 1: Estimating</v>
      </c>
      <c r="H29" s="85" t="str">
        <f t="shared" si="9"/>
        <v>• To know estimates are not exact amounts and are often given as round multiples of 10, 100 or 1000</v>
      </c>
      <c r="I29" s="85" t="str">
        <f t="shared" si="11"/>
        <v>(4N4a) identify, represent and estimate numbers using different representations</v>
      </c>
      <c r="J29" s="80"/>
      <c r="K29" s="80"/>
      <c r="L29" s="79"/>
      <c r="M29" s="100" t="s">
        <v>5</v>
      </c>
      <c r="N29" s="100" t="s">
        <v>5</v>
      </c>
      <c r="O29" s="100" t="s">
        <v>5</v>
      </c>
      <c r="P29" s="100" t="s">
        <v>5</v>
      </c>
      <c r="Q29" s="100" t="s">
        <v>5</v>
      </c>
      <c r="R29" s="100" t="s">
        <v>5</v>
      </c>
      <c r="S29" s="100" t="s">
        <v>5</v>
      </c>
      <c r="T29" s="100" t="s">
        <v>5</v>
      </c>
      <c r="U29" s="100" t="s">
        <v>5</v>
      </c>
      <c r="V29" s="100" t="s">
        <v>5</v>
      </c>
      <c r="W29" s="101"/>
      <c r="X29" s="100" t="s">
        <v>5</v>
      </c>
      <c r="Y29" s="100" t="s">
        <v>5</v>
      </c>
      <c r="Z29" s="100" t="s">
        <v>5</v>
      </c>
      <c r="AA29" s="100" t="s">
        <v>5</v>
      </c>
      <c r="AB29" s="100" t="s">
        <v>5</v>
      </c>
      <c r="AC29" s="100" t="s">
        <v>5</v>
      </c>
      <c r="AD29" s="100" t="s">
        <v>5</v>
      </c>
      <c r="AE29" s="100" t="s">
        <v>5</v>
      </c>
      <c r="AF29" s="100" t="s">
        <v>5</v>
      </c>
      <c r="AG29" s="100" t="s">
        <v>5</v>
      </c>
      <c r="AH29" s="101"/>
      <c r="AI29" s="100" t="s">
        <v>5</v>
      </c>
      <c r="AJ29" s="100" t="s">
        <v>5</v>
      </c>
      <c r="AK29" s="100" t="s">
        <v>5</v>
      </c>
      <c r="AL29" s="100" t="s">
        <v>5</v>
      </c>
      <c r="AM29" s="100" t="s">
        <v>5</v>
      </c>
      <c r="AN29" s="100" t="s">
        <v>5</v>
      </c>
      <c r="AO29" s="100" t="s">
        <v>5</v>
      </c>
      <c r="AP29" s="100" t="s">
        <v>5</v>
      </c>
      <c r="AQ29" s="100" t="s">
        <v>5</v>
      </c>
      <c r="AR29" s="100" t="s">
        <v>5</v>
      </c>
      <c r="AS29" s="101"/>
      <c r="AT29" s="100" t="s">
        <v>5</v>
      </c>
      <c r="AU29" s="100" t="s">
        <v>5</v>
      </c>
      <c r="AV29" s="100" t="s">
        <v>5</v>
      </c>
      <c r="AW29" s="100" t="s">
        <v>5</v>
      </c>
      <c r="AX29" s="100" t="s">
        <v>5</v>
      </c>
      <c r="AY29" s="100" t="s">
        <v>5</v>
      </c>
      <c r="AZ29" s="100" t="s">
        <v>5</v>
      </c>
      <c r="BA29" s="100" t="s">
        <v>5</v>
      </c>
      <c r="BB29" s="100" t="s">
        <v>5</v>
      </c>
      <c r="BC29" s="100" t="s">
        <v>5</v>
      </c>
    </row>
    <row r="30" spans="1:55" ht="45" outlineLevel="1" x14ac:dyDescent="0.2">
      <c r="A30" s="83">
        <f>'Raw Curriculum data'!A32</f>
        <v>23</v>
      </c>
      <c r="B30" s="83" t="str">
        <f t="shared" si="10"/>
        <v>3</v>
      </c>
      <c r="C30" s="83" t="str">
        <f t="shared" si="0"/>
        <v>3</v>
      </c>
      <c r="D30" s="84" t="str">
        <f t="shared" si="5"/>
        <v/>
      </c>
      <c r="E30" s="3" t="str">
        <f t="shared" si="21"/>
        <v>Adding and subtracting</v>
      </c>
      <c r="F30" s="3" t="str">
        <f t="shared" si="7"/>
        <v>Unit 3 S1</v>
      </c>
      <c r="G30" s="3" t="str">
        <f t="shared" si="8"/>
        <v>Session 1: Estimating</v>
      </c>
      <c r="H30" s="85" t="str">
        <f t="shared" si="9"/>
        <v>• To use rounding to estimate answers in calculations involving numbers with up to 4 digits</v>
      </c>
      <c r="I30" s="85" t="str">
        <f t="shared" si="11"/>
        <v xml:space="preserve">(4C3) estimate and use inverse operations to check answers to a calculation </v>
      </c>
      <c r="J30" s="80"/>
      <c r="K30" s="80"/>
      <c r="L30" s="79"/>
      <c r="M30" s="100" t="s">
        <v>5</v>
      </c>
      <c r="N30" s="100" t="s">
        <v>5</v>
      </c>
      <c r="O30" s="100" t="s">
        <v>5</v>
      </c>
      <c r="P30" s="100" t="s">
        <v>5</v>
      </c>
      <c r="Q30" s="100" t="s">
        <v>5</v>
      </c>
      <c r="R30" s="100" t="s">
        <v>5</v>
      </c>
      <c r="S30" s="100" t="s">
        <v>5</v>
      </c>
      <c r="T30" s="100" t="s">
        <v>5</v>
      </c>
      <c r="U30" s="100" t="s">
        <v>5</v>
      </c>
      <c r="V30" s="100" t="s">
        <v>5</v>
      </c>
      <c r="W30" s="101"/>
      <c r="X30" s="100" t="s">
        <v>5</v>
      </c>
      <c r="Y30" s="100" t="s">
        <v>5</v>
      </c>
      <c r="Z30" s="100" t="s">
        <v>5</v>
      </c>
      <c r="AA30" s="100" t="s">
        <v>5</v>
      </c>
      <c r="AB30" s="100" t="s">
        <v>5</v>
      </c>
      <c r="AC30" s="100" t="s">
        <v>5</v>
      </c>
      <c r="AD30" s="100" t="s">
        <v>5</v>
      </c>
      <c r="AE30" s="100" t="s">
        <v>5</v>
      </c>
      <c r="AF30" s="100" t="s">
        <v>5</v>
      </c>
      <c r="AG30" s="100" t="s">
        <v>5</v>
      </c>
      <c r="AH30" s="101"/>
      <c r="AI30" s="100" t="s">
        <v>5</v>
      </c>
      <c r="AJ30" s="100" t="s">
        <v>5</v>
      </c>
      <c r="AK30" s="100" t="s">
        <v>5</v>
      </c>
      <c r="AL30" s="100" t="s">
        <v>5</v>
      </c>
      <c r="AM30" s="100" t="s">
        <v>5</v>
      </c>
      <c r="AN30" s="100" t="s">
        <v>5</v>
      </c>
      <c r="AO30" s="100" t="s">
        <v>5</v>
      </c>
      <c r="AP30" s="100" t="s">
        <v>5</v>
      </c>
      <c r="AQ30" s="100" t="s">
        <v>5</v>
      </c>
      <c r="AR30" s="100" t="s">
        <v>5</v>
      </c>
      <c r="AS30" s="101"/>
      <c r="AT30" s="100" t="s">
        <v>5</v>
      </c>
      <c r="AU30" s="100" t="s">
        <v>5</v>
      </c>
      <c r="AV30" s="100" t="s">
        <v>5</v>
      </c>
      <c r="AW30" s="100" t="s">
        <v>5</v>
      </c>
      <c r="AX30" s="100" t="s">
        <v>5</v>
      </c>
      <c r="AY30" s="100" t="s">
        <v>5</v>
      </c>
      <c r="AZ30" s="100" t="s">
        <v>5</v>
      </c>
      <c r="BA30" s="100" t="s">
        <v>5</v>
      </c>
      <c r="BB30" s="100" t="s">
        <v>5</v>
      </c>
      <c r="BC30" s="100" t="s">
        <v>5</v>
      </c>
    </row>
    <row r="31" spans="1:55" ht="30" outlineLevel="1" x14ac:dyDescent="0.2">
      <c r="A31" s="83">
        <f>'Raw Curriculum data'!A33</f>
        <v>24</v>
      </c>
      <c r="B31" s="83" t="str">
        <f t="shared" si="10"/>
        <v>3</v>
      </c>
      <c r="C31" s="83" t="str">
        <f t="shared" si="0"/>
        <v>3</v>
      </c>
      <c r="D31" s="84" t="str">
        <f t="shared" si="5"/>
        <v/>
      </c>
      <c r="E31" s="3" t="str">
        <f t="shared" si="21"/>
        <v>Adding and subtracting</v>
      </c>
      <c r="F31" s="3" t="str">
        <f t="shared" si="7"/>
        <v>Unit 3 S1</v>
      </c>
      <c r="G31" s="3" t="str">
        <f t="shared" si="8"/>
        <v>Session 1: Estimating</v>
      </c>
      <c r="H31" s="85" t="str">
        <f t="shared" si="9"/>
        <v>• To estimate to check the reasonableness of an answer</v>
      </c>
      <c r="I31" s="85" t="str">
        <f t="shared" si="11"/>
        <v xml:space="preserve">(4C3) estimate and use inverse operations to check answers to a calculation </v>
      </c>
      <c r="J31" s="80"/>
      <c r="K31" s="80"/>
      <c r="L31" s="79"/>
      <c r="M31" s="100" t="s">
        <v>5</v>
      </c>
      <c r="N31" s="100" t="s">
        <v>5</v>
      </c>
      <c r="O31" s="100" t="s">
        <v>5</v>
      </c>
      <c r="P31" s="100" t="s">
        <v>5</v>
      </c>
      <c r="Q31" s="100" t="s">
        <v>5</v>
      </c>
      <c r="R31" s="100" t="s">
        <v>5</v>
      </c>
      <c r="S31" s="100" t="s">
        <v>5</v>
      </c>
      <c r="T31" s="100" t="s">
        <v>5</v>
      </c>
      <c r="U31" s="100" t="s">
        <v>5</v>
      </c>
      <c r="V31" s="100" t="s">
        <v>5</v>
      </c>
      <c r="W31" s="101"/>
      <c r="X31" s="100" t="s">
        <v>5</v>
      </c>
      <c r="Y31" s="100" t="s">
        <v>5</v>
      </c>
      <c r="Z31" s="100" t="s">
        <v>5</v>
      </c>
      <c r="AA31" s="100" t="s">
        <v>5</v>
      </c>
      <c r="AB31" s="100" t="s">
        <v>5</v>
      </c>
      <c r="AC31" s="100" t="s">
        <v>5</v>
      </c>
      <c r="AD31" s="100" t="s">
        <v>5</v>
      </c>
      <c r="AE31" s="100" t="s">
        <v>5</v>
      </c>
      <c r="AF31" s="100" t="s">
        <v>5</v>
      </c>
      <c r="AG31" s="100" t="s">
        <v>5</v>
      </c>
      <c r="AH31" s="101"/>
      <c r="AI31" s="100" t="s">
        <v>5</v>
      </c>
      <c r="AJ31" s="100" t="s">
        <v>5</v>
      </c>
      <c r="AK31" s="100" t="s">
        <v>5</v>
      </c>
      <c r="AL31" s="100" t="s">
        <v>5</v>
      </c>
      <c r="AM31" s="100" t="s">
        <v>5</v>
      </c>
      <c r="AN31" s="100" t="s">
        <v>5</v>
      </c>
      <c r="AO31" s="100" t="s">
        <v>5</v>
      </c>
      <c r="AP31" s="100" t="s">
        <v>5</v>
      </c>
      <c r="AQ31" s="100" t="s">
        <v>5</v>
      </c>
      <c r="AR31" s="100" t="s">
        <v>5</v>
      </c>
      <c r="AS31" s="101"/>
      <c r="AT31" s="100" t="s">
        <v>5</v>
      </c>
      <c r="AU31" s="100" t="s">
        <v>5</v>
      </c>
      <c r="AV31" s="100" t="s">
        <v>5</v>
      </c>
      <c r="AW31" s="100" t="s">
        <v>5</v>
      </c>
      <c r="AX31" s="100" t="s">
        <v>5</v>
      </c>
      <c r="AY31" s="100" t="s">
        <v>5</v>
      </c>
      <c r="AZ31" s="100" t="s">
        <v>5</v>
      </c>
      <c r="BA31" s="100" t="s">
        <v>5</v>
      </c>
      <c r="BB31" s="100" t="s">
        <v>5</v>
      </c>
      <c r="BC31" s="100" t="s">
        <v>5</v>
      </c>
    </row>
    <row r="32" spans="1:55" ht="53.25" customHeight="1" outlineLevel="1" x14ac:dyDescent="0.2">
      <c r="A32" s="83">
        <f>'Raw Curriculum data'!A34</f>
        <v>25</v>
      </c>
      <c r="B32" s="83" t="str">
        <f t="shared" si="10"/>
        <v>3</v>
      </c>
      <c r="C32" s="83" t="str">
        <f t="shared" si="0"/>
        <v>3</v>
      </c>
      <c r="D32" s="84" t="str">
        <f t="shared" si="5"/>
        <v/>
      </c>
      <c r="E32" s="3" t="str">
        <f t="shared" si="21"/>
        <v>Adding and subtracting</v>
      </c>
      <c r="F32" s="3" t="str">
        <f t="shared" si="7"/>
        <v>Unit 3 S2</v>
      </c>
      <c r="G32" s="3" t="str">
        <f t="shared" si="8"/>
        <v>Session 2: Column adding</v>
      </c>
      <c r="H32" s="85" t="str">
        <f t="shared" si="9"/>
        <v>• To add numbers with up to four digits using the formal written method of column adding</v>
      </c>
      <c r="I32" s="85" t="str">
        <f t="shared" si="11"/>
        <v xml:space="preserve">(4C2) add and subtract numbers with up to 4 digits using the formal written methods of columnar addition and subtraction where appropriate </v>
      </c>
      <c r="J32" s="80"/>
      <c r="K32" s="80"/>
      <c r="L32" s="79"/>
      <c r="M32" s="100" t="s">
        <v>5</v>
      </c>
      <c r="N32" s="100" t="s">
        <v>5</v>
      </c>
      <c r="O32" s="100" t="s">
        <v>5</v>
      </c>
      <c r="P32" s="100" t="s">
        <v>5</v>
      </c>
      <c r="Q32" s="100" t="s">
        <v>5</v>
      </c>
      <c r="R32" s="100" t="s">
        <v>5</v>
      </c>
      <c r="S32" s="100" t="s">
        <v>5</v>
      </c>
      <c r="T32" s="100" t="s">
        <v>5</v>
      </c>
      <c r="U32" s="100" t="s">
        <v>5</v>
      </c>
      <c r="V32" s="100" t="s">
        <v>5</v>
      </c>
      <c r="W32" s="101"/>
      <c r="X32" s="100" t="s">
        <v>5</v>
      </c>
      <c r="Y32" s="100" t="s">
        <v>5</v>
      </c>
      <c r="Z32" s="100" t="s">
        <v>5</v>
      </c>
      <c r="AA32" s="100" t="s">
        <v>5</v>
      </c>
      <c r="AB32" s="100" t="s">
        <v>5</v>
      </c>
      <c r="AC32" s="100" t="s">
        <v>5</v>
      </c>
      <c r="AD32" s="100" t="s">
        <v>5</v>
      </c>
      <c r="AE32" s="100" t="s">
        <v>5</v>
      </c>
      <c r="AF32" s="100" t="s">
        <v>5</v>
      </c>
      <c r="AG32" s="100" t="s">
        <v>5</v>
      </c>
      <c r="AH32" s="101"/>
      <c r="AI32" s="100" t="s">
        <v>5</v>
      </c>
      <c r="AJ32" s="100" t="s">
        <v>5</v>
      </c>
      <c r="AK32" s="100" t="s">
        <v>5</v>
      </c>
      <c r="AL32" s="100" t="s">
        <v>5</v>
      </c>
      <c r="AM32" s="100" t="s">
        <v>5</v>
      </c>
      <c r="AN32" s="100" t="s">
        <v>5</v>
      </c>
      <c r="AO32" s="100" t="s">
        <v>5</v>
      </c>
      <c r="AP32" s="100" t="s">
        <v>5</v>
      </c>
      <c r="AQ32" s="100" t="s">
        <v>5</v>
      </c>
      <c r="AR32" s="100" t="s">
        <v>5</v>
      </c>
      <c r="AS32" s="101"/>
      <c r="AT32" s="100" t="s">
        <v>5</v>
      </c>
      <c r="AU32" s="100" t="s">
        <v>5</v>
      </c>
      <c r="AV32" s="100" t="s">
        <v>5</v>
      </c>
      <c r="AW32" s="100" t="s">
        <v>5</v>
      </c>
      <c r="AX32" s="100" t="s">
        <v>5</v>
      </c>
      <c r="AY32" s="100" t="s">
        <v>5</v>
      </c>
      <c r="AZ32" s="100" t="s">
        <v>5</v>
      </c>
      <c r="BA32" s="100" t="s">
        <v>5</v>
      </c>
      <c r="BB32" s="100" t="s">
        <v>5</v>
      </c>
      <c r="BC32" s="100" t="s">
        <v>5</v>
      </c>
    </row>
    <row r="33" spans="1:56" ht="45" outlineLevel="1" x14ac:dyDescent="0.2">
      <c r="A33" s="83">
        <f>'Raw Curriculum data'!A35</f>
        <v>26</v>
      </c>
      <c r="B33" s="83" t="str">
        <f t="shared" si="10"/>
        <v>3</v>
      </c>
      <c r="C33" s="83" t="str">
        <f t="shared" si="0"/>
        <v>3</v>
      </c>
      <c r="D33" s="84" t="str">
        <f t="shared" si="5"/>
        <v/>
      </c>
      <c r="E33" s="3" t="str">
        <f t="shared" si="21"/>
        <v>Adding and subtracting</v>
      </c>
      <c r="F33" s="3" t="str">
        <f t="shared" si="7"/>
        <v>Unit 3 S2</v>
      </c>
      <c r="G33" s="3" t="str">
        <f t="shared" si="8"/>
        <v>Session 2: Column adding</v>
      </c>
      <c r="H33" s="85" t="str">
        <f t="shared" si="9"/>
        <v>• To estimate the answer to an adding calculation before calculating and then to check answers</v>
      </c>
      <c r="I33" s="85" t="str">
        <f t="shared" si="11"/>
        <v xml:space="preserve">(4C3) estimate and use inverse operations to check answers to a calculation </v>
      </c>
      <c r="J33" s="80"/>
      <c r="K33" s="80"/>
      <c r="L33" s="79"/>
      <c r="M33" s="100" t="s">
        <v>5</v>
      </c>
      <c r="N33" s="100" t="s">
        <v>5</v>
      </c>
      <c r="O33" s="100" t="s">
        <v>5</v>
      </c>
      <c r="P33" s="100" t="s">
        <v>5</v>
      </c>
      <c r="Q33" s="100" t="s">
        <v>5</v>
      </c>
      <c r="R33" s="100" t="s">
        <v>5</v>
      </c>
      <c r="S33" s="100" t="s">
        <v>5</v>
      </c>
      <c r="T33" s="100" t="s">
        <v>5</v>
      </c>
      <c r="U33" s="100" t="s">
        <v>5</v>
      </c>
      <c r="V33" s="100" t="s">
        <v>5</v>
      </c>
      <c r="W33" s="101"/>
      <c r="X33" s="100" t="s">
        <v>5</v>
      </c>
      <c r="Y33" s="100" t="s">
        <v>5</v>
      </c>
      <c r="Z33" s="100" t="s">
        <v>5</v>
      </c>
      <c r="AA33" s="100" t="s">
        <v>5</v>
      </c>
      <c r="AB33" s="100" t="s">
        <v>5</v>
      </c>
      <c r="AC33" s="100" t="s">
        <v>5</v>
      </c>
      <c r="AD33" s="100" t="s">
        <v>5</v>
      </c>
      <c r="AE33" s="100" t="s">
        <v>5</v>
      </c>
      <c r="AF33" s="100" t="s">
        <v>5</v>
      </c>
      <c r="AG33" s="100" t="s">
        <v>5</v>
      </c>
      <c r="AH33" s="101"/>
      <c r="AI33" s="100" t="s">
        <v>5</v>
      </c>
      <c r="AJ33" s="100" t="s">
        <v>5</v>
      </c>
      <c r="AK33" s="100" t="s">
        <v>5</v>
      </c>
      <c r="AL33" s="100" t="s">
        <v>5</v>
      </c>
      <c r="AM33" s="100" t="s">
        <v>5</v>
      </c>
      <c r="AN33" s="100" t="s">
        <v>5</v>
      </c>
      <c r="AO33" s="100" t="s">
        <v>5</v>
      </c>
      <c r="AP33" s="100" t="s">
        <v>5</v>
      </c>
      <c r="AQ33" s="100" t="s">
        <v>5</v>
      </c>
      <c r="AR33" s="100" t="s">
        <v>5</v>
      </c>
      <c r="AS33" s="101"/>
      <c r="AT33" s="100" t="s">
        <v>5</v>
      </c>
      <c r="AU33" s="100" t="s">
        <v>5</v>
      </c>
      <c r="AV33" s="100" t="s">
        <v>5</v>
      </c>
      <c r="AW33" s="100" t="s">
        <v>5</v>
      </c>
      <c r="AX33" s="100" t="s">
        <v>5</v>
      </c>
      <c r="AY33" s="100" t="s">
        <v>5</v>
      </c>
      <c r="AZ33" s="100" t="s">
        <v>5</v>
      </c>
      <c r="BA33" s="100" t="s">
        <v>5</v>
      </c>
      <c r="BB33" s="100" t="s">
        <v>5</v>
      </c>
      <c r="BC33" s="100" t="s">
        <v>5</v>
      </c>
    </row>
    <row r="34" spans="1:56" ht="52.5" customHeight="1" outlineLevel="1" x14ac:dyDescent="0.2">
      <c r="A34" s="83">
        <f>'Raw Curriculum data'!A36</f>
        <v>27</v>
      </c>
      <c r="B34" s="83" t="str">
        <f t="shared" si="10"/>
        <v>3</v>
      </c>
      <c r="C34" s="83" t="str">
        <f t="shared" si="0"/>
        <v>3</v>
      </c>
      <c r="D34" s="84" t="str">
        <f t="shared" si="5"/>
        <v/>
      </c>
      <c r="E34" s="3" t="str">
        <f t="shared" si="21"/>
        <v>Adding and subtracting</v>
      </c>
      <c r="F34" s="3" t="str">
        <f t="shared" si="7"/>
        <v>Unit 3 S3</v>
      </c>
      <c r="G34" s="3" t="str">
        <f t="shared" si="8"/>
        <v>Session 3: Column subtracting</v>
      </c>
      <c r="H34" s="85" t="str">
        <f t="shared" si="9"/>
        <v>• To subtract numbers with up to four digits using the formal written method of column subtracting</v>
      </c>
      <c r="I34" s="85" t="str">
        <f t="shared" si="11"/>
        <v xml:space="preserve">(4C2) add and subtract numbers with up to 4 digits using the formal written methods of columnar addition and subtraction where appropriate </v>
      </c>
      <c r="J34" s="80"/>
      <c r="K34" s="80"/>
      <c r="L34" s="79"/>
      <c r="M34" s="100" t="s">
        <v>5</v>
      </c>
      <c r="N34" s="100" t="s">
        <v>5</v>
      </c>
      <c r="O34" s="100" t="s">
        <v>5</v>
      </c>
      <c r="P34" s="100" t="s">
        <v>5</v>
      </c>
      <c r="Q34" s="100" t="s">
        <v>5</v>
      </c>
      <c r="R34" s="100" t="s">
        <v>5</v>
      </c>
      <c r="S34" s="100" t="s">
        <v>5</v>
      </c>
      <c r="T34" s="100" t="s">
        <v>5</v>
      </c>
      <c r="U34" s="100" t="s">
        <v>5</v>
      </c>
      <c r="V34" s="100" t="s">
        <v>5</v>
      </c>
      <c r="W34" s="101"/>
      <c r="X34" s="100" t="s">
        <v>5</v>
      </c>
      <c r="Y34" s="100" t="s">
        <v>5</v>
      </c>
      <c r="Z34" s="100" t="s">
        <v>5</v>
      </c>
      <c r="AA34" s="100" t="s">
        <v>5</v>
      </c>
      <c r="AB34" s="100" t="s">
        <v>5</v>
      </c>
      <c r="AC34" s="100" t="s">
        <v>5</v>
      </c>
      <c r="AD34" s="100" t="s">
        <v>5</v>
      </c>
      <c r="AE34" s="100" t="s">
        <v>5</v>
      </c>
      <c r="AF34" s="100" t="s">
        <v>5</v>
      </c>
      <c r="AG34" s="100" t="s">
        <v>5</v>
      </c>
      <c r="AH34" s="101"/>
      <c r="AI34" s="100" t="s">
        <v>5</v>
      </c>
      <c r="AJ34" s="100" t="s">
        <v>5</v>
      </c>
      <c r="AK34" s="100" t="s">
        <v>5</v>
      </c>
      <c r="AL34" s="100" t="s">
        <v>5</v>
      </c>
      <c r="AM34" s="100" t="s">
        <v>5</v>
      </c>
      <c r="AN34" s="100" t="s">
        <v>5</v>
      </c>
      <c r="AO34" s="100" t="s">
        <v>5</v>
      </c>
      <c r="AP34" s="100" t="s">
        <v>5</v>
      </c>
      <c r="AQ34" s="100" t="s">
        <v>5</v>
      </c>
      <c r="AR34" s="100" t="s">
        <v>5</v>
      </c>
      <c r="AS34" s="101"/>
      <c r="AT34" s="100" t="s">
        <v>5</v>
      </c>
      <c r="AU34" s="100" t="s">
        <v>5</v>
      </c>
      <c r="AV34" s="100" t="s">
        <v>5</v>
      </c>
      <c r="AW34" s="100" t="s">
        <v>5</v>
      </c>
      <c r="AX34" s="100" t="s">
        <v>5</v>
      </c>
      <c r="AY34" s="100" t="s">
        <v>5</v>
      </c>
      <c r="AZ34" s="100" t="s">
        <v>5</v>
      </c>
      <c r="BA34" s="100" t="s">
        <v>5</v>
      </c>
      <c r="BB34" s="100" t="s">
        <v>5</v>
      </c>
      <c r="BC34" s="100" t="s">
        <v>5</v>
      </c>
    </row>
    <row r="35" spans="1:56" ht="45" outlineLevel="1" x14ac:dyDescent="0.2">
      <c r="A35" s="83">
        <f>'Raw Curriculum data'!A37</f>
        <v>28</v>
      </c>
      <c r="B35" s="83" t="str">
        <f t="shared" si="10"/>
        <v>3</v>
      </c>
      <c r="C35" s="83" t="str">
        <f t="shared" si="0"/>
        <v>3</v>
      </c>
      <c r="D35" s="84" t="str">
        <f t="shared" si="5"/>
        <v/>
      </c>
      <c r="E35" s="3" t="str">
        <f t="shared" si="21"/>
        <v>Adding and subtracting</v>
      </c>
      <c r="F35" s="3" t="str">
        <f t="shared" si="7"/>
        <v>Unit 3 S3</v>
      </c>
      <c r="G35" s="3" t="str">
        <f t="shared" si="8"/>
        <v>Session 3: Column subtracting</v>
      </c>
      <c r="H35" s="85" t="str">
        <f t="shared" si="9"/>
        <v>• To estimate the answer to a subtracting calculation before calculating and then to check answers</v>
      </c>
      <c r="I35" s="85" t="str">
        <f t="shared" si="11"/>
        <v xml:space="preserve">(4C3) estimate and use inverse operations to check answers to a calculation </v>
      </c>
      <c r="J35" s="80"/>
      <c r="K35" s="80"/>
      <c r="L35" s="79"/>
      <c r="M35" s="100" t="s">
        <v>5</v>
      </c>
      <c r="N35" s="100" t="s">
        <v>5</v>
      </c>
      <c r="O35" s="100" t="s">
        <v>5</v>
      </c>
      <c r="P35" s="100" t="s">
        <v>5</v>
      </c>
      <c r="Q35" s="100" t="s">
        <v>5</v>
      </c>
      <c r="R35" s="100" t="s">
        <v>5</v>
      </c>
      <c r="S35" s="100" t="s">
        <v>5</v>
      </c>
      <c r="T35" s="100" t="s">
        <v>5</v>
      </c>
      <c r="U35" s="100" t="s">
        <v>5</v>
      </c>
      <c r="V35" s="100" t="s">
        <v>5</v>
      </c>
      <c r="W35" s="101"/>
      <c r="X35" s="100" t="s">
        <v>5</v>
      </c>
      <c r="Y35" s="100" t="s">
        <v>5</v>
      </c>
      <c r="Z35" s="100" t="s">
        <v>5</v>
      </c>
      <c r="AA35" s="100" t="s">
        <v>5</v>
      </c>
      <c r="AB35" s="100" t="s">
        <v>5</v>
      </c>
      <c r="AC35" s="100" t="s">
        <v>5</v>
      </c>
      <c r="AD35" s="100" t="s">
        <v>5</v>
      </c>
      <c r="AE35" s="100" t="s">
        <v>5</v>
      </c>
      <c r="AF35" s="100" t="s">
        <v>5</v>
      </c>
      <c r="AG35" s="100" t="s">
        <v>5</v>
      </c>
      <c r="AH35" s="101"/>
      <c r="AI35" s="100" t="s">
        <v>5</v>
      </c>
      <c r="AJ35" s="100" t="s">
        <v>5</v>
      </c>
      <c r="AK35" s="100" t="s">
        <v>5</v>
      </c>
      <c r="AL35" s="100" t="s">
        <v>5</v>
      </c>
      <c r="AM35" s="100" t="s">
        <v>5</v>
      </c>
      <c r="AN35" s="100" t="s">
        <v>5</v>
      </c>
      <c r="AO35" s="100" t="s">
        <v>5</v>
      </c>
      <c r="AP35" s="100" t="s">
        <v>5</v>
      </c>
      <c r="AQ35" s="100" t="s">
        <v>5</v>
      </c>
      <c r="AR35" s="100" t="s">
        <v>5</v>
      </c>
      <c r="AS35" s="101"/>
      <c r="AT35" s="100" t="s">
        <v>5</v>
      </c>
      <c r="AU35" s="100" t="s">
        <v>5</v>
      </c>
      <c r="AV35" s="100" t="s">
        <v>5</v>
      </c>
      <c r="AW35" s="100" t="s">
        <v>5</v>
      </c>
      <c r="AX35" s="100" t="s">
        <v>5</v>
      </c>
      <c r="AY35" s="100" t="s">
        <v>5</v>
      </c>
      <c r="AZ35" s="100" t="s">
        <v>5</v>
      </c>
      <c r="BA35" s="100" t="s">
        <v>5</v>
      </c>
      <c r="BB35" s="100" t="s">
        <v>5</v>
      </c>
      <c r="BC35" s="100" t="s">
        <v>5</v>
      </c>
    </row>
    <row r="36" spans="1:56" ht="45" outlineLevel="1" x14ac:dyDescent="0.2">
      <c r="A36" s="83">
        <f>'Raw Curriculum data'!A38</f>
        <v>29</v>
      </c>
      <c r="B36" s="83" t="str">
        <f t="shared" si="10"/>
        <v>3</v>
      </c>
      <c r="C36" s="83" t="str">
        <f t="shared" si="0"/>
        <v>3</v>
      </c>
      <c r="D36" s="84" t="str">
        <f t="shared" si="5"/>
        <v/>
      </c>
      <c r="E36" s="3" t="str">
        <f t="shared" si="21"/>
        <v>Adding and subtracting</v>
      </c>
      <c r="F36" s="3" t="str">
        <f t="shared" ref="F36:F67" si="22">IF($A36="","",VLOOKUP($A36,curriculum_data,3,FALSE))</f>
        <v>Unit 3 S4</v>
      </c>
      <c r="G36" s="3" t="str">
        <f t="shared" ref="G36:G67" si="23">IF($A36="","",VLOOKUP($A36,curriculum_data,4,FALSE))</f>
        <v>Session 4: Inverse relationships</v>
      </c>
      <c r="H36" s="85" t="str">
        <f t="shared" ref="H36:H67" si="24">IF($A36="","",VLOOKUP($A36,curriculum_data,5,FALSE))</f>
        <v>• To use the inverse relationship between adding and subtracting to solve a variety of problems</v>
      </c>
      <c r="I36" s="85" t="str">
        <f t="shared" ref="I36:I67" si="25">IF($A36="","",VLOOKUP($A36,curriculum_data,6,FALSE))</f>
        <v xml:space="preserve">(4C3) estimate and use inverse operations to check answers to a calculation </v>
      </c>
      <c r="J36" s="80"/>
      <c r="K36" s="80"/>
      <c r="L36" s="79"/>
      <c r="M36" s="100" t="s">
        <v>5</v>
      </c>
      <c r="N36" s="100" t="s">
        <v>5</v>
      </c>
      <c r="O36" s="100" t="s">
        <v>5</v>
      </c>
      <c r="P36" s="100" t="s">
        <v>5</v>
      </c>
      <c r="Q36" s="100" t="s">
        <v>5</v>
      </c>
      <c r="R36" s="100" t="s">
        <v>5</v>
      </c>
      <c r="S36" s="100" t="s">
        <v>5</v>
      </c>
      <c r="T36" s="100" t="s">
        <v>5</v>
      </c>
      <c r="U36" s="100" t="s">
        <v>5</v>
      </c>
      <c r="V36" s="100" t="s">
        <v>5</v>
      </c>
      <c r="W36" s="101"/>
      <c r="X36" s="100" t="s">
        <v>5</v>
      </c>
      <c r="Y36" s="100" t="s">
        <v>5</v>
      </c>
      <c r="Z36" s="100" t="s">
        <v>5</v>
      </c>
      <c r="AA36" s="100" t="s">
        <v>5</v>
      </c>
      <c r="AB36" s="100" t="s">
        <v>5</v>
      </c>
      <c r="AC36" s="100" t="s">
        <v>5</v>
      </c>
      <c r="AD36" s="100" t="s">
        <v>5</v>
      </c>
      <c r="AE36" s="100" t="s">
        <v>5</v>
      </c>
      <c r="AF36" s="100" t="s">
        <v>5</v>
      </c>
      <c r="AG36" s="100" t="s">
        <v>5</v>
      </c>
      <c r="AH36" s="101"/>
      <c r="AI36" s="100" t="s">
        <v>5</v>
      </c>
      <c r="AJ36" s="100" t="s">
        <v>5</v>
      </c>
      <c r="AK36" s="100" t="s">
        <v>5</v>
      </c>
      <c r="AL36" s="100" t="s">
        <v>5</v>
      </c>
      <c r="AM36" s="100" t="s">
        <v>5</v>
      </c>
      <c r="AN36" s="100" t="s">
        <v>5</v>
      </c>
      <c r="AO36" s="100" t="s">
        <v>5</v>
      </c>
      <c r="AP36" s="100" t="s">
        <v>5</v>
      </c>
      <c r="AQ36" s="100" t="s">
        <v>5</v>
      </c>
      <c r="AR36" s="100" t="s">
        <v>5</v>
      </c>
      <c r="AS36" s="101"/>
      <c r="AT36" s="100" t="s">
        <v>5</v>
      </c>
      <c r="AU36" s="100" t="s">
        <v>5</v>
      </c>
      <c r="AV36" s="100" t="s">
        <v>5</v>
      </c>
      <c r="AW36" s="100" t="s">
        <v>5</v>
      </c>
      <c r="AX36" s="100" t="s">
        <v>5</v>
      </c>
      <c r="AY36" s="100" t="s">
        <v>5</v>
      </c>
      <c r="AZ36" s="100" t="s">
        <v>5</v>
      </c>
      <c r="BA36" s="100" t="s">
        <v>5</v>
      </c>
      <c r="BB36" s="100" t="s">
        <v>5</v>
      </c>
      <c r="BC36" s="100" t="s">
        <v>5</v>
      </c>
    </row>
    <row r="37" spans="1:56" ht="33" outlineLevel="1" thickBot="1" x14ac:dyDescent="0.25">
      <c r="A37" s="83">
        <f>'Raw Curriculum data'!A39</f>
        <v>30</v>
      </c>
      <c r="B37" s="83" t="str">
        <f t="shared" si="10"/>
        <v>3</v>
      </c>
      <c r="C37" s="83" t="str">
        <f t="shared" si="0"/>
        <v>3</v>
      </c>
      <c r="D37" s="84" t="str">
        <f t="shared" si="5"/>
        <v/>
      </c>
      <c r="E37" s="91" t="str">
        <f t="shared" si="21"/>
        <v>Adding and subtracting</v>
      </c>
      <c r="F37" s="91" t="str">
        <f t="shared" si="22"/>
        <v>Unit 3 S4</v>
      </c>
      <c r="G37" s="91" t="str">
        <f t="shared" si="23"/>
        <v>Session 4: Inverse relationships</v>
      </c>
      <c r="H37" s="92" t="str">
        <f t="shared" si="24"/>
        <v>• To know that using the inverse relationships can be useful to check calculations</v>
      </c>
      <c r="I37" s="92" t="str">
        <f t="shared" si="25"/>
        <v xml:space="preserve">(4C3) estimate and use inverse operations to check answers to a calculation </v>
      </c>
      <c r="J37" s="93"/>
      <c r="K37" s="93"/>
      <c r="L37" s="79"/>
      <c r="M37" s="100" t="s">
        <v>5</v>
      </c>
      <c r="N37" s="100" t="s">
        <v>5</v>
      </c>
      <c r="O37" s="100" t="s">
        <v>5</v>
      </c>
      <c r="P37" s="102" t="s">
        <v>5</v>
      </c>
      <c r="Q37" s="102" t="s">
        <v>5</v>
      </c>
      <c r="R37" s="102" t="s">
        <v>5</v>
      </c>
      <c r="S37" s="102" t="s">
        <v>5</v>
      </c>
      <c r="T37" s="102" t="s">
        <v>5</v>
      </c>
      <c r="U37" s="102" t="s">
        <v>5</v>
      </c>
      <c r="V37" s="102" t="s">
        <v>5</v>
      </c>
      <c r="W37" s="101"/>
      <c r="X37" s="102" t="s">
        <v>5</v>
      </c>
      <c r="Y37" s="102" t="s">
        <v>5</v>
      </c>
      <c r="Z37" s="102" t="s">
        <v>5</v>
      </c>
      <c r="AA37" s="102" t="s">
        <v>5</v>
      </c>
      <c r="AB37" s="102" t="s">
        <v>5</v>
      </c>
      <c r="AC37" s="102" t="s">
        <v>5</v>
      </c>
      <c r="AD37" s="102" t="s">
        <v>5</v>
      </c>
      <c r="AE37" s="102" t="s">
        <v>5</v>
      </c>
      <c r="AF37" s="102" t="s">
        <v>5</v>
      </c>
      <c r="AG37" s="102" t="s">
        <v>5</v>
      </c>
      <c r="AH37" s="101"/>
      <c r="AI37" s="102" t="s">
        <v>5</v>
      </c>
      <c r="AJ37" s="102" t="s">
        <v>5</v>
      </c>
      <c r="AK37" s="102" t="s">
        <v>5</v>
      </c>
      <c r="AL37" s="102" t="s">
        <v>5</v>
      </c>
      <c r="AM37" s="102" t="s">
        <v>5</v>
      </c>
      <c r="AN37" s="102" t="s">
        <v>5</v>
      </c>
      <c r="AO37" s="102" t="s">
        <v>5</v>
      </c>
      <c r="AP37" s="102" t="s">
        <v>5</v>
      </c>
      <c r="AQ37" s="102" t="s">
        <v>5</v>
      </c>
      <c r="AR37" s="102" t="s">
        <v>5</v>
      </c>
      <c r="AS37" s="101"/>
      <c r="AT37" s="102" t="s">
        <v>5</v>
      </c>
      <c r="AU37" s="102" t="s">
        <v>5</v>
      </c>
      <c r="AV37" s="102" t="s">
        <v>5</v>
      </c>
      <c r="AW37" s="102" t="s">
        <v>5</v>
      </c>
      <c r="AX37" s="102" t="s">
        <v>5</v>
      </c>
      <c r="AY37" s="102" t="s">
        <v>5</v>
      </c>
      <c r="AZ37" s="102" t="s">
        <v>5</v>
      </c>
      <c r="BA37" s="102" t="s">
        <v>5</v>
      </c>
      <c r="BB37" s="102" t="s">
        <v>5</v>
      </c>
      <c r="BC37" s="102" t="s">
        <v>5</v>
      </c>
    </row>
    <row r="38" spans="1:56" s="4" customFormat="1" ht="33" thickTop="1" x14ac:dyDescent="0.2">
      <c r="A38" s="83" t="str">
        <f>'Raw Curriculum data'!A40</f>
        <v/>
      </c>
      <c r="B38" s="83" t="str">
        <f t="shared" si="10"/>
        <v/>
      </c>
      <c r="C38" s="83" t="str">
        <f t="shared" si="0"/>
        <v>4</v>
      </c>
      <c r="D38" s="88" t="str">
        <f t="shared" si="5"/>
        <v/>
      </c>
      <c r="E38" s="15" t="str">
        <f>IF(D39="",IF($A39="","",VLOOKUP($A39,curriculum_data,2,FALSE)),   VLOOKUP($D39,units,2,FALSE)         )</f>
        <v>Multiplying and dividing</v>
      </c>
      <c r="F38" s="15" t="str">
        <f t="shared" si="22"/>
        <v/>
      </c>
      <c r="G38" s="15" t="str">
        <f t="shared" si="23"/>
        <v/>
      </c>
      <c r="H38" s="89" t="str">
        <f t="shared" si="24"/>
        <v/>
      </c>
      <c r="I38" s="89" t="str">
        <f t="shared" si="25"/>
        <v/>
      </c>
      <c r="J38" s="120"/>
      <c r="K38" s="120"/>
      <c r="L38" s="90"/>
      <c r="M38" s="96" t="str">
        <f t="shared" ref="M38:BC38" ca="1" si="26">IF(COUNTA(OFFSET(M38,2,0,COUNTIF($B:$B,$D39),1))=COUNTIF(OFFSET(M38,2,0,COUNTIF($B:$B,$D39),1),Not_started)," Not started ",IF(COUNTA(OFFSET(M38,2,0,COUNTIF($B:$B,$D39),1))-COUNTIF(OFFSET(M38,2,0,COUNTIF($B:$B,$D39),1),Not_started)&lt;COUNTA(OFFSET(M38,2,0,COUNTIF($B:$B,$D39),1)),"Started",IF(COUNTA(OFFSET(M38,2,0,COUNTIF($B:$B,$D39),1))=COUNTIF(OFFSET(M38,2,0,COUNTIF($B:$B,$D39),1),Green),"Green",IF(COUNTIF(OFFSET(M38,2,0,COUNTIF($B:$B,$D39),1),Red)&gt;0,"Red","Amber")   )   )   )</f>
        <v xml:space="preserve"> Not started </v>
      </c>
      <c r="N38" s="96" t="str">
        <f t="shared" ca="1" si="26"/>
        <v xml:space="preserve"> Not started </v>
      </c>
      <c r="O38" s="96" t="str">
        <f t="shared" ca="1" si="26"/>
        <v xml:space="preserve"> Not started </v>
      </c>
      <c r="P38" s="96" t="str">
        <f t="shared" ca="1" si="26"/>
        <v xml:space="preserve"> Not started </v>
      </c>
      <c r="Q38" s="96" t="str">
        <f t="shared" ca="1" si="26"/>
        <v xml:space="preserve"> Not started </v>
      </c>
      <c r="R38" s="96" t="str">
        <f t="shared" ca="1" si="26"/>
        <v xml:space="preserve"> Not started </v>
      </c>
      <c r="S38" s="96" t="str">
        <f t="shared" ca="1" si="26"/>
        <v xml:space="preserve"> Not started </v>
      </c>
      <c r="T38" s="96" t="str">
        <f t="shared" ca="1" si="26"/>
        <v xml:space="preserve"> Not started </v>
      </c>
      <c r="U38" s="96" t="str">
        <f t="shared" ca="1" si="26"/>
        <v xml:space="preserve"> Not started </v>
      </c>
      <c r="V38" s="96" t="str">
        <f t="shared" ca="1" si="26"/>
        <v xml:space="preserve"> Not started </v>
      </c>
      <c r="W38" s="97"/>
      <c r="X38" s="96" t="str">
        <f t="shared" ca="1" si="26"/>
        <v xml:space="preserve"> Not started </v>
      </c>
      <c r="Y38" s="96" t="str">
        <f t="shared" ca="1" si="26"/>
        <v xml:space="preserve"> Not started </v>
      </c>
      <c r="Z38" s="96" t="str">
        <f t="shared" ca="1" si="26"/>
        <v xml:space="preserve"> Not started </v>
      </c>
      <c r="AA38" s="96" t="str">
        <f t="shared" ca="1" si="26"/>
        <v xml:space="preserve"> Not started </v>
      </c>
      <c r="AB38" s="96" t="str">
        <f t="shared" ca="1" si="26"/>
        <v xml:space="preserve"> Not started </v>
      </c>
      <c r="AC38" s="96" t="str">
        <f t="shared" ca="1" si="26"/>
        <v xml:space="preserve"> Not started </v>
      </c>
      <c r="AD38" s="96" t="str">
        <f t="shared" ca="1" si="26"/>
        <v xml:space="preserve"> Not started </v>
      </c>
      <c r="AE38" s="96" t="str">
        <f t="shared" ca="1" si="26"/>
        <v xml:space="preserve"> Not started </v>
      </c>
      <c r="AF38" s="96" t="str">
        <f t="shared" ca="1" si="26"/>
        <v xml:space="preserve"> Not started </v>
      </c>
      <c r="AG38" s="96" t="str">
        <f t="shared" ca="1" si="26"/>
        <v xml:space="preserve"> Not started </v>
      </c>
      <c r="AH38" s="97"/>
      <c r="AI38" s="96" t="str">
        <f t="shared" ca="1" si="26"/>
        <v xml:space="preserve"> Not started </v>
      </c>
      <c r="AJ38" s="96" t="str">
        <f t="shared" ca="1" si="26"/>
        <v xml:space="preserve"> Not started </v>
      </c>
      <c r="AK38" s="96" t="str">
        <f t="shared" ca="1" si="26"/>
        <v xml:space="preserve"> Not started </v>
      </c>
      <c r="AL38" s="96" t="str">
        <f t="shared" ca="1" si="26"/>
        <v xml:space="preserve"> Not started </v>
      </c>
      <c r="AM38" s="96" t="str">
        <f t="shared" ca="1" si="26"/>
        <v xml:space="preserve"> Not started </v>
      </c>
      <c r="AN38" s="96" t="str">
        <f t="shared" ca="1" si="26"/>
        <v xml:space="preserve"> Not started </v>
      </c>
      <c r="AO38" s="96" t="str">
        <f t="shared" ca="1" si="26"/>
        <v xml:space="preserve"> Not started </v>
      </c>
      <c r="AP38" s="96" t="str">
        <f t="shared" ca="1" si="26"/>
        <v xml:space="preserve"> Not started </v>
      </c>
      <c r="AQ38" s="96" t="str">
        <f t="shared" ca="1" si="26"/>
        <v xml:space="preserve"> Not started </v>
      </c>
      <c r="AR38" s="96" t="str">
        <f t="shared" ca="1" si="26"/>
        <v xml:space="preserve"> Not started </v>
      </c>
      <c r="AS38" s="98"/>
      <c r="AT38" s="96" t="str">
        <f t="shared" ca="1" si="26"/>
        <v xml:space="preserve"> Not started </v>
      </c>
      <c r="AU38" s="96" t="str">
        <f t="shared" ca="1" si="26"/>
        <v xml:space="preserve"> Not started </v>
      </c>
      <c r="AV38" s="96" t="str">
        <f t="shared" ca="1" si="26"/>
        <v xml:space="preserve"> Not started </v>
      </c>
      <c r="AW38" s="96" t="str">
        <f t="shared" ca="1" si="26"/>
        <v xml:space="preserve"> Not started </v>
      </c>
      <c r="AX38" s="96" t="str">
        <f t="shared" ca="1" si="26"/>
        <v xml:space="preserve"> Not started </v>
      </c>
      <c r="AY38" s="96" t="str">
        <f t="shared" ca="1" si="26"/>
        <v xml:space="preserve"> Not started </v>
      </c>
      <c r="AZ38" s="96" t="str">
        <f t="shared" ca="1" si="26"/>
        <v xml:space="preserve"> Not started </v>
      </c>
      <c r="BA38" s="96" t="str">
        <f t="shared" ca="1" si="26"/>
        <v xml:space="preserve"> Not started </v>
      </c>
      <c r="BB38" s="96" t="str">
        <f t="shared" ca="1" si="26"/>
        <v xml:space="preserve"> Not started </v>
      </c>
      <c r="BC38" s="96" t="str">
        <f t="shared" ca="1" si="26"/>
        <v xml:space="preserve"> Not started </v>
      </c>
      <c r="BD38" s="103"/>
    </row>
    <row r="39" spans="1:56" ht="16" x14ac:dyDescent="0.2">
      <c r="A39" s="83" t="str">
        <f>'Raw Curriculum data'!A41</f>
        <v/>
      </c>
      <c r="B39" s="83" t="str">
        <f t="shared" si="10"/>
        <v/>
      </c>
      <c r="C39" s="83" t="str">
        <f t="shared" si="0"/>
        <v>4</v>
      </c>
      <c r="D39" s="84" t="str">
        <f t="shared" si="5"/>
        <v>4</v>
      </c>
      <c r="E39" s="3"/>
      <c r="F39" s="3" t="str">
        <f t="shared" si="22"/>
        <v/>
      </c>
      <c r="G39" s="3" t="str">
        <f t="shared" si="23"/>
        <v/>
      </c>
      <c r="H39" s="85" t="str">
        <f t="shared" si="24"/>
        <v/>
      </c>
      <c r="I39" s="85" t="str">
        <f t="shared" si="25"/>
        <v/>
      </c>
      <c r="J39" s="80"/>
      <c r="K39" s="80"/>
      <c r="L39" s="79"/>
      <c r="M39" s="99" t="str">
        <f t="shared" ref="M39:BA39" ca="1" si="27">CONCATENATE(COUNTIF(OFFSET(M38,2,0,COUNTIF($B:$B,$D39),1),Green)," out of ",COUNTA(OFFSET(M38,2,0,COUNTIF($B:$B,$D39),1)))</f>
        <v>0 out of 11</v>
      </c>
      <c r="N39" s="99" t="str">
        <f t="shared" ca="1" si="27"/>
        <v>0 out of 11</v>
      </c>
      <c r="O39" s="99" t="str">
        <f t="shared" ca="1" si="27"/>
        <v>0 out of 11</v>
      </c>
      <c r="P39" s="99" t="str">
        <f t="shared" ca="1" si="27"/>
        <v>0 out of 11</v>
      </c>
      <c r="Q39" s="99" t="str">
        <f t="shared" ca="1" si="27"/>
        <v>0 out of 11</v>
      </c>
      <c r="R39" s="99" t="str">
        <f t="shared" ca="1" si="27"/>
        <v>0 out of 11</v>
      </c>
      <c r="S39" s="99" t="str">
        <f t="shared" ca="1" si="27"/>
        <v>0 out of 11</v>
      </c>
      <c r="T39" s="99" t="str">
        <f t="shared" ca="1" si="27"/>
        <v>0 out of 11</v>
      </c>
      <c r="U39" s="99" t="str">
        <f t="shared" ca="1" si="27"/>
        <v>0 out of 11</v>
      </c>
      <c r="V39" s="99" t="str">
        <f t="shared" ca="1" si="27"/>
        <v>0 out of 11</v>
      </c>
      <c r="W39" s="94"/>
      <c r="X39" s="99" t="str">
        <f t="shared" ca="1" si="27"/>
        <v>0 out of 11</v>
      </c>
      <c r="Y39" s="99" t="str">
        <f t="shared" ca="1" si="27"/>
        <v>0 out of 11</v>
      </c>
      <c r="Z39" s="99" t="str">
        <f t="shared" ca="1" si="27"/>
        <v>0 out of 11</v>
      </c>
      <c r="AA39" s="99" t="str">
        <f t="shared" ca="1" si="27"/>
        <v>0 out of 11</v>
      </c>
      <c r="AB39" s="99" t="str">
        <f t="shared" ca="1" si="27"/>
        <v>0 out of 11</v>
      </c>
      <c r="AC39" s="99" t="str">
        <f t="shared" ca="1" si="27"/>
        <v>0 out of 11</v>
      </c>
      <c r="AD39" s="99" t="str">
        <f t="shared" ca="1" si="27"/>
        <v>0 out of 11</v>
      </c>
      <c r="AE39" s="99" t="str">
        <f t="shared" ca="1" si="27"/>
        <v>0 out of 11</v>
      </c>
      <c r="AF39" s="99" t="str">
        <f t="shared" ref="AF39" ca="1" si="28">CONCATENATE(COUNTIF(OFFSET(AF38,2,0,COUNTIF($B:$B,$D39),1),Green)," out of ",COUNTA(OFFSET(AF38,2,0,COUNTIF($B:$B,$D39),1)))</f>
        <v>0 out of 11</v>
      </c>
      <c r="AG39" s="99" t="str">
        <f t="shared" ca="1" si="27"/>
        <v>0 out of 11</v>
      </c>
      <c r="AH39" s="94"/>
      <c r="AI39" s="99" t="str">
        <f t="shared" ca="1" si="27"/>
        <v>0 out of 11</v>
      </c>
      <c r="AJ39" s="99" t="str">
        <f t="shared" ca="1" si="27"/>
        <v>0 out of 11</v>
      </c>
      <c r="AK39" s="99" t="str">
        <f t="shared" ca="1" si="27"/>
        <v>0 out of 11</v>
      </c>
      <c r="AL39" s="99" t="str">
        <f t="shared" ca="1" si="27"/>
        <v>0 out of 11</v>
      </c>
      <c r="AM39" s="99" t="str">
        <f t="shared" ca="1" si="27"/>
        <v>0 out of 11</v>
      </c>
      <c r="AN39" s="99" t="str">
        <f t="shared" ca="1" si="27"/>
        <v>0 out of 11</v>
      </c>
      <c r="AO39" s="99" t="str">
        <f t="shared" ca="1" si="27"/>
        <v>0 out of 11</v>
      </c>
      <c r="AP39" s="99" t="str">
        <f t="shared" ca="1" si="27"/>
        <v>0 out of 11</v>
      </c>
      <c r="AQ39" s="99" t="str">
        <f t="shared" ca="1" si="27"/>
        <v>0 out of 11</v>
      </c>
      <c r="AR39" s="99" t="str">
        <f t="shared" ca="1" si="27"/>
        <v>0 out of 11</v>
      </c>
      <c r="AS39" s="94"/>
      <c r="AT39" s="99" t="str">
        <f t="shared" ca="1" si="27"/>
        <v>0 out of 11</v>
      </c>
      <c r="AU39" s="99" t="str">
        <f t="shared" ca="1" si="27"/>
        <v>0 out of 11</v>
      </c>
      <c r="AV39" s="99" t="str">
        <f t="shared" ca="1" si="27"/>
        <v>0 out of 11</v>
      </c>
      <c r="AW39" s="99" t="str">
        <f t="shared" ca="1" si="27"/>
        <v>0 out of 11</v>
      </c>
      <c r="AX39" s="99" t="str">
        <f t="shared" ca="1" si="27"/>
        <v>0 out of 11</v>
      </c>
      <c r="AY39" s="99" t="str">
        <f t="shared" ca="1" si="27"/>
        <v>0 out of 11</v>
      </c>
      <c r="AZ39" s="99" t="str">
        <f t="shared" ca="1" si="27"/>
        <v>0 out of 11</v>
      </c>
      <c r="BA39" s="99" t="str">
        <f t="shared" ca="1" si="27"/>
        <v>0 out of 11</v>
      </c>
      <c r="BB39" s="99" t="str">
        <f t="shared" ref="BB39:BC39" ca="1" si="29">CONCATENATE(COUNTIF(OFFSET(BB38,2,0,COUNTIF($B:$B,$D39),1),Green)," out of ",COUNTA(OFFSET(BB38,2,0,COUNTIF($B:$B,$D39),1)))</f>
        <v>0 out of 11</v>
      </c>
      <c r="BC39" s="99" t="str">
        <f t="shared" ca="1" si="29"/>
        <v>0 out of 11</v>
      </c>
    </row>
    <row r="40" spans="1:56" ht="45" outlineLevel="1" x14ac:dyDescent="0.2">
      <c r="A40" s="83">
        <f>'Raw Curriculum data'!A42</f>
        <v>31</v>
      </c>
      <c r="B40" s="83" t="str">
        <f t="shared" si="10"/>
        <v>4</v>
      </c>
      <c r="C40" s="83" t="str">
        <f t="shared" si="0"/>
        <v>4</v>
      </c>
      <c r="D40" s="84" t="str">
        <f t="shared" si="5"/>
        <v/>
      </c>
      <c r="E40" s="3" t="str">
        <f t="shared" ref="E40:E50" si="30">IF(D40="",IF($A40="","",VLOOKUP($A40,curriculum_data,2,FALSE)),   VLOOKUP($D40,units,2,FALSE)         )</f>
        <v>Multiplying and dividing</v>
      </c>
      <c r="F40" s="3" t="str">
        <f t="shared" si="22"/>
        <v>Unit 4 S1</v>
      </c>
      <c r="G40" s="3" t="str">
        <f t="shared" si="23"/>
        <v>Session 1: Multiplying and dividing</v>
      </c>
      <c r="H40" s="85" t="str">
        <f t="shared" si="24"/>
        <v>• To recognize that multiplying and dividing are inverse operations (e.g. 10 × 5 = 50 and 50 ÷ 5 = 10).</v>
      </c>
      <c r="I40" s="85" t="str">
        <f t="shared" si="25"/>
        <v xml:space="preserve">(4C6c) recognise and use factor pairs and commutativity in mental calculations </v>
      </c>
      <c r="J40" s="80"/>
      <c r="K40" s="80"/>
      <c r="L40" s="79"/>
      <c r="M40" s="100" t="s">
        <v>5</v>
      </c>
      <c r="N40" s="100" t="s">
        <v>5</v>
      </c>
      <c r="O40" s="100" t="s">
        <v>5</v>
      </c>
      <c r="P40" s="100" t="s">
        <v>5</v>
      </c>
      <c r="Q40" s="100" t="s">
        <v>5</v>
      </c>
      <c r="R40" s="100" t="s">
        <v>5</v>
      </c>
      <c r="S40" s="100" t="s">
        <v>5</v>
      </c>
      <c r="T40" s="100" t="s">
        <v>5</v>
      </c>
      <c r="U40" s="100" t="s">
        <v>5</v>
      </c>
      <c r="V40" s="100" t="s">
        <v>5</v>
      </c>
      <c r="W40" s="101"/>
      <c r="X40" s="100" t="s">
        <v>5</v>
      </c>
      <c r="Y40" s="100" t="s">
        <v>5</v>
      </c>
      <c r="Z40" s="100" t="s">
        <v>5</v>
      </c>
      <c r="AA40" s="100" t="s">
        <v>5</v>
      </c>
      <c r="AB40" s="100" t="s">
        <v>5</v>
      </c>
      <c r="AC40" s="100" t="s">
        <v>5</v>
      </c>
      <c r="AD40" s="100" t="s">
        <v>5</v>
      </c>
      <c r="AE40" s="100" t="s">
        <v>5</v>
      </c>
      <c r="AF40" s="100" t="s">
        <v>5</v>
      </c>
      <c r="AG40" s="100" t="s">
        <v>5</v>
      </c>
      <c r="AH40" s="101"/>
      <c r="AI40" s="100" t="s">
        <v>5</v>
      </c>
      <c r="AJ40" s="100" t="s">
        <v>5</v>
      </c>
      <c r="AK40" s="100" t="s">
        <v>5</v>
      </c>
      <c r="AL40" s="100" t="s">
        <v>5</v>
      </c>
      <c r="AM40" s="100" t="s">
        <v>5</v>
      </c>
      <c r="AN40" s="100" t="s">
        <v>5</v>
      </c>
      <c r="AO40" s="100" t="s">
        <v>5</v>
      </c>
      <c r="AP40" s="100" t="s">
        <v>5</v>
      </c>
      <c r="AQ40" s="100" t="s">
        <v>5</v>
      </c>
      <c r="AR40" s="100" t="s">
        <v>5</v>
      </c>
      <c r="AS40" s="101"/>
      <c r="AT40" s="100" t="s">
        <v>5</v>
      </c>
      <c r="AU40" s="100" t="s">
        <v>5</v>
      </c>
      <c r="AV40" s="100" t="s">
        <v>5</v>
      </c>
      <c r="AW40" s="100" t="s">
        <v>5</v>
      </c>
      <c r="AX40" s="100" t="s">
        <v>5</v>
      </c>
      <c r="AY40" s="100" t="s">
        <v>5</v>
      </c>
      <c r="AZ40" s="100" t="s">
        <v>5</v>
      </c>
      <c r="BA40" s="100" t="s">
        <v>5</v>
      </c>
      <c r="BB40" s="100" t="s">
        <v>5</v>
      </c>
      <c r="BC40" s="100" t="s">
        <v>5</v>
      </c>
    </row>
    <row r="41" spans="1:56" ht="60" outlineLevel="1" x14ac:dyDescent="0.2">
      <c r="A41" s="83">
        <f>'Raw Curriculum data'!A43</f>
        <v>32</v>
      </c>
      <c r="B41" s="83" t="str">
        <f t="shared" si="10"/>
        <v>4</v>
      </c>
      <c r="C41" s="83" t="str">
        <f t="shared" si="0"/>
        <v>4</v>
      </c>
      <c r="D41" s="84" t="str">
        <f t="shared" si="5"/>
        <v/>
      </c>
      <c r="E41" s="3" t="str">
        <f t="shared" si="30"/>
        <v>Multiplying and dividing</v>
      </c>
      <c r="F41" s="3" t="str">
        <f t="shared" si="22"/>
        <v>Unit 4 S1</v>
      </c>
      <c r="G41" s="3" t="str">
        <f t="shared" si="23"/>
        <v>Session 1: Multiplying and dividing</v>
      </c>
      <c r="H41" s="85" t="str">
        <f t="shared" si="24"/>
        <v>• To recognize that multiplying is repeated adding of the same number.</v>
      </c>
      <c r="I41" s="85" t="str">
        <f t="shared" si="25"/>
        <v xml:space="preserve">(4C6b) use place value, known and derived facts to multiply and divide mentally, including: multiplying by 0 and 1; dividing by 1; multiplying together three numbers </v>
      </c>
      <c r="J41" s="80"/>
      <c r="K41" s="80"/>
      <c r="L41" s="79"/>
      <c r="M41" s="100" t="s">
        <v>5</v>
      </c>
      <c r="N41" s="100" t="s">
        <v>5</v>
      </c>
      <c r="O41" s="100" t="s">
        <v>5</v>
      </c>
      <c r="P41" s="100" t="s">
        <v>5</v>
      </c>
      <c r="Q41" s="100" t="s">
        <v>5</v>
      </c>
      <c r="R41" s="100" t="s">
        <v>5</v>
      </c>
      <c r="S41" s="100" t="s">
        <v>5</v>
      </c>
      <c r="T41" s="100" t="s">
        <v>5</v>
      </c>
      <c r="U41" s="100" t="s">
        <v>5</v>
      </c>
      <c r="V41" s="100" t="s">
        <v>5</v>
      </c>
      <c r="W41" s="101"/>
      <c r="X41" s="100" t="s">
        <v>5</v>
      </c>
      <c r="Y41" s="100" t="s">
        <v>5</v>
      </c>
      <c r="Z41" s="100" t="s">
        <v>5</v>
      </c>
      <c r="AA41" s="100" t="s">
        <v>5</v>
      </c>
      <c r="AB41" s="100" t="s">
        <v>5</v>
      </c>
      <c r="AC41" s="100" t="s">
        <v>5</v>
      </c>
      <c r="AD41" s="100" t="s">
        <v>5</v>
      </c>
      <c r="AE41" s="100" t="s">
        <v>5</v>
      </c>
      <c r="AF41" s="100" t="s">
        <v>5</v>
      </c>
      <c r="AG41" s="100" t="s">
        <v>5</v>
      </c>
      <c r="AH41" s="101"/>
      <c r="AI41" s="100" t="s">
        <v>5</v>
      </c>
      <c r="AJ41" s="100" t="s">
        <v>5</v>
      </c>
      <c r="AK41" s="100" t="s">
        <v>5</v>
      </c>
      <c r="AL41" s="100" t="s">
        <v>5</v>
      </c>
      <c r="AM41" s="100" t="s">
        <v>5</v>
      </c>
      <c r="AN41" s="100" t="s">
        <v>5</v>
      </c>
      <c r="AO41" s="100" t="s">
        <v>5</v>
      </c>
      <c r="AP41" s="100" t="s">
        <v>5</v>
      </c>
      <c r="AQ41" s="100" t="s">
        <v>5</v>
      </c>
      <c r="AR41" s="100" t="s">
        <v>5</v>
      </c>
      <c r="AS41" s="101"/>
      <c r="AT41" s="100" t="s">
        <v>5</v>
      </c>
      <c r="AU41" s="100" t="s">
        <v>5</v>
      </c>
      <c r="AV41" s="100" t="s">
        <v>5</v>
      </c>
      <c r="AW41" s="100" t="s">
        <v>5</v>
      </c>
      <c r="AX41" s="100" t="s">
        <v>5</v>
      </c>
      <c r="AY41" s="100" t="s">
        <v>5</v>
      </c>
      <c r="AZ41" s="100" t="s">
        <v>5</v>
      </c>
      <c r="BA41" s="100" t="s">
        <v>5</v>
      </c>
      <c r="BB41" s="100" t="s">
        <v>5</v>
      </c>
      <c r="BC41" s="100" t="s">
        <v>5</v>
      </c>
    </row>
    <row r="42" spans="1:56" ht="60" outlineLevel="1" x14ac:dyDescent="0.2">
      <c r="A42" s="83">
        <f>'Raw Curriculum data'!A44</f>
        <v>33</v>
      </c>
      <c r="B42" s="83" t="str">
        <f t="shared" si="10"/>
        <v>4</v>
      </c>
      <c r="C42" s="83" t="str">
        <f t="shared" si="0"/>
        <v>4</v>
      </c>
      <c r="D42" s="84" t="str">
        <f t="shared" si="5"/>
        <v/>
      </c>
      <c r="E42" s="3" t="str">
        <f t="shared" si="30"/>
        <v>Multiplying and dividing</v>
      </c>
      <c r="F42" s="3" t="str">
        <f t="shared" si="22"/>
        <v>Unit 4 S1</v>
      </c>
      <c r="G42" s="3" t="str">
        <f t="shared" si="23"/>
        <v>Session 1: Multiplying and dividing</v>
      </c>
      <c r="H42" s="85" t="str">
        <f t="shared" si="24"/>
        <v>• To recognize that dividing is repeated subtracting of the same number.</v>
      </c>
      <c r="I42" s="85" t="str">
        <f t="shared" si="25"/>
        <v xml:space="preserve">(4C6b) use place value, known and derived facts to multiply and divide mentally, including: multiplying by 0 and 1; dividing by 1; multiplying together three numbers </v>
      </c>
      <c r="J42" s="80"/>
      <c r="K42" s="80"/>
      <c r="L42" s="79"/>
      <c r="M42" s="100" t="s">
        <v>5</v>
      </c>
      <c r="N42" s="100" t="s">
        <v>5</v>
      </c>
      <c r="O42" s="100" t="s">
        <v>5</v>
      </c>
      <c r="P42" s="100" t="s">
        <v>5</v>
      </c>
      <c r="Q42" s="100" t="s">
        <v>5</v>
      </c>
      <c r="R42" s="100" t="s">
        <v>5</v>
      </c>
      <c r="S42" s="100" t="s">
        <v>5</v>
      </c>
      <c r="T42" s="100" t="s">
        <v>5</v>
      </c>
      <c r="U42" s="100" t="s">
        <v>5</v>
      </c>
      <c r="V42" s="100" t="s">
        <v>5</v>
      </c>
      <c r="W42" s="101"/>
      <c r="X42" s="100" t="s">
        <v>5</v>
      </c>
      <c r="Y42" s="100" t="s">
        <v>5</v>
      </c>
      <c r="Z42" s="100" t="s">
        <v>5</v>
      </c>
      <c r="AA42" s="100" t="s">
        <v>5</v>
      </c>
      <c r="AB42" s="100" t="s">
        <v>5</v>
      </c>
      <c r="AC42" s="100" t="s">
        <v>5</v>
      </c>
      <c r="AD42" s="100" t="s">
        <v>5</v>
      </c>
      <c r="AE42" s="100" t="s">
        <v>5</v>
      </c>
      <c r="AF42" s="100" t="s">
        <v>5</v>
      </c>
      <c r="AG42" s="100" t="s">
        <v>5</v>
      </c>
      <c r="AH42" s="101"/>
      <c r="AI42" s="100" t="s">
        <v>5</v>
      </c>
      <c r="AJ42" s="100" t="s">
        <v>5</v>
      </c>
      <c r="AK42" s="100" t="s">
        <v>5</v>
      </c>
      <c r="AL42" s="100" t="s">
        <v>5</v>
      </c>
      <c r="AM42" s="100" t="s">
        <v>5</v>
      </c>
      <c r="AN42" s="100" t="s">
        <v>5</v>
      </c>
      <c r="AO42" s="100" t="s">
        <v>5</v>
      </c>
      <c r="AP42" s="100" t="s">
        <v>5</v>
      </c>
      <c r="AQ42" s="100" t="s">
        <v>5</v>
      </c>
      <c r="AR42" s="100" t="s">
        <v>5</v>
      </c>
      <c r="AS42" s="101"/>
      <c r="AT42" s="100" t="s">
        <v>5</v>
      </c>
      <c r="AU42" s="100" t="s">
        <v>5</v>
      </c>
      <c r="AV42" s="100" t="s">
        <v>5</v>
      </c>
      <c r="AW42" s="100" t="s">
        <v>5</v>
      </c>
      <c r="AX42" s="100" t="s">
        <v>5</v>
      </c>
      <c r="AY42" s="100" t="s">
        <v>5</v>
      </c>
      <c r="AZ42" s="100" t="s">
        <v>5</v>
      </c>
      <c r="BA42" s="100" t="s">
        <v>5</v>
      </c>
      <c r="BB42" s="100" t="s">
        <v>5</v>
      </c>
      <c r="BC42" s="100" t="s">
        <v>5</v>
      </c>
    </row>
    <row r="43" spans="1:56" ht="60" outlineLevel="1" x14ac:dyDescent="0.2">
      <c r="A43" s="83">
        <f>'Raw Curriculum data'!A45</f>
        <v>34</v>
      </c>
      <c r="B43" s="83" t="str">
        <f t="shared" si="10"/>
        <v>4</v>
      </c>
      <c r="C43" s="83" t="str">
        <f t="shared" si="0"/>
        <v>4</v>
      </c>
      <c r="D43" s="84" t="str">
        <f t="shared" si="5"/>
        <v/>
      </c>
      <c r="E43" s="3" t="str">
        <f t="shared" si="30"/>
        <v>Multiplying and dividing</v>
      </c>
      <c r="F43" s="3" t="str">
        <f t="shared" si="22"/>
        <v>Unit 4 S1</v>
      </c>
      <c r="G43" s="3" t="str">
        <f t="shared" si="23"/>
        <v>Session 1: Multiplying and dividing</v>
      </c>
      <c r="H43" s="85" t="str">
        <f t="shared" si="24"/>
        <v>• To understand the role of zeros in multiplying.</v>
      </c>
      <c r="I43" s="85" t="str">
        <f t="shared" si="25"/>
        <v xml:space="preserve">(4C6b) use place value, known and derived facts to multiply and divide mentally, including: multiplying by 0 and 1; dividing by 1; multiplying together three numbers </v>
      </c>
      <c r="J43" s="80"/>
      <c r="K43" s="80"/>
      <c r="L43" s="79"/>
      <c r="M43" s="100" t="s">
        <v>5</v>
      </c>
      <c r="N43" s="100" t="s">
        <v>5</v>
      </c>
      <c r="O43" s="100" t="s">
        <v>5</v>
      </c>
      <c r="P43" s="100" t="s">
        <v>5</v>
      </c>
      <c r="Q43" s="100" t="s">
        <v>5</v>
      </c>
      <c r="R43" s="100" t="s">
        <v>5</v>
      </c>
      <c r="S43" s="100" t="s">
        <v>5</v>
      </c>
      <c r="T43" s="100" t="s">
        <v>5</v>
      </c>
      <c r="U43" s="100" t="s">
        <v>5</v>
      </c>
      <c r="V43" s="100" t="s">
        <v>5</v>
      </c>
      <c r="W43" s="101"/>
      <c r="X43" s="100" t="s">
        <v>5</v>
      </c>
      <c r="Y43" s="100" t="s">
        <v>5</v>
      </c>
      <c r="Z43" s="100" t="s">
        <v>5</v>
      </c>
      <c r="AA43" s="100" t="s">
        <v>5</v>
      </c>
      <c r="AB43" s="100" t="s">
        <v>5</v>
      </c>
      <c r="AC43" s="100" t="s">
        <v>5</v>
      </c>
      <c r="AD43" s="100" t="s">
        <v>5</v>
      </c>
      <c r="AE43" s="100" t="s">
        <v>5</v>
      </c>
      <c r="AF43" s="100" t="s">
        <v>5</v>
      </c>
      <c r="AG43" s="100" t="s">
        <v>5</v>
      </c>
      <c r="AH43" s="101"/>
      <c r="AI43" s="100" t="s">
        <v>5</v>
      </c>
      <c r="AJ43" s="100" t="s">
        <v>5</v>
      </c>
      <c r="AK43" s="100" t="s">
        <v>5</v>
      </c>
      <c r="AL43" s="100" t="s">
        <v>5</v>
      </c>
      <c r="AM43" s="100" t="s">
        <v>5</v>
      </c>
      <c r="AN43" s="100" t="s">
        <v>5</v>
      </c>
      <c r="AO43" s="100" t="s">
        <v>5</v>
      </c>
      <c r="AP43" s="100" t="s">
        <v>5</v>
      </c>
      <c r="AQ43" s="100" t="s">
        <v>5</v>
      </c>
      <c r="AR43" s="100" t="s">
        <v>5</v>
      </c>
      <c r="AS43" s="101"/>
      <c r="AT43" s="100" t="s">
        <v>5</v>
      </c>
      <c r="AU43" s="100" t="s">
        <v>5</v>
      </c>
      <c r="AV43" s="100" t="s">
        <v>5</v>
      </c>
      <c r="AW43" s="100" t="s">
        <v>5</v>
      </c>
      <c r="AX43" s="100" t="s">
        <v>5</v>
      </c>
      <c r="AY43" s="100" t="s">
        <v>5</v>
      </c>
      <c r="AZ43" s="100" t="s">
        <v>5</v>
      </c>
      <c r="BA43" s="100" t="s">
        <v>5</v>
      </c>
      <c r="BB43" s="100" t="s">
        <v>5</v>
      </c>
      <c r="BC43" s="100" t="s">
        <v>5</v>
      </c>
    </row>
    <row r="44" spans="1:56" ht="60" outlineLevel="1" x14ac:dyDescent="0.2">
      <c r="A44" s="83">
        <f>'Raw Curriculum data'!A46</f>
        <v>35</v>
      </c>
      <c r="B44" s="83" t="str">
        <f t="shared" si="10"/>
        <v>4</v>
      </c>
      <c r="C44" s="83" t="str">
        <f t="shared" si="0"/>
        <v>4</v>
      </c>
      <c r="D44" s="84" t="str">
        <f t="shared" si="5"/>
        <v/>
      </c>
      <c r="E44" s="3" t="str">
        <f t="shared" si="30"/>
        <v>Multiplying and dividing</v>
      </c>
      <c r="F44" s="3" t="str">
        <f t="shared" si="22"/>
        <v>Unit 4 S2</v>
      </c>
      <c r="G44" s="3" t="str">
        <f t="shared" si="23"/>
        <v>Session 2: Multiplying and dividing by 10, 100, 1000</v>
      </c>
      <c r="H44" s="85" t="str">
        <f t="shared" si="24"/>
        <v>• To multiply a single-digit number by 10, 100 or 1000.</v>
      </c>
      <c r="I44" s="85" t="str">
        <f t="shared" si="25"/>
        <v xml:space="preserve">(4C6b) use place value, known and derived facts to multiply and divide mentally, including: multiplying by 0 and 1; dividing by 1; multiplying together three numbers </v>
      </c>
      <c r="J44" s="80"/>
      <c r="K44" s="80"/>
      <c r="L44" s="79"/>
      <c r="M44" s="100" t="s">
        <v>5</v>
      </c>
      <c r="N44" s="100" t="s">
        <v>5</v>
      </c>
      <c r="O44" s="100" t="s">
        <v>5</v>
      </c>
      <c r="P44" s="100" t="s">
        <v>5</v>
      </c>
      <c r="Q44" s="100" t="s">
        <v>5</v>
      </c>
      <c r="R44" s="100" t="s">
        <v>5</v>
      </c>
      <c r="S44" s="100" t="s">
        <v>5</v>
      </c>
      <c r="T44" s="100" t="s">
        <v>5</v>
      </c>
      <c r="U44" s="100" t="s">
        <v>5</v>
      </c>
      <c r="V44" s="100" t="s">
        <v>5</v>
      </c>
      <c r="W44" s="101"/>
      <c r="X44" s="100" t="s">
        <v>5</v>
      </c>
      <c r="Y44" s="100" t="s">
        <v>5</v>
      </c>
      <c r="Z44" s="100" t="s">
        <v>5</v>
      </c>
      <c r="AA44" s="100" t="s">
        <v>5</v>
      </c>
      <c r="AB44" s="100" t="s">
        <v>5</v>
      </c>
      <c r="AC44" s="100" t="s">
        <v>5</v>
      </c>
      <c r="AD44" s="100" t="s">
        <v>5</v>
      </c>
      <c r="AE44" s="100" t="s">
        <v>5</v>
      </c>
      <c r="AF44" s="100" t="s">
        <v>5</v>
      </c>
      <c r="AG44" s="100" t="s">
        <v>5</v>
      </c>
      <c r="AH44" s="101"/>
      <c r="AI44" s="100" t="s">
        <v>5</v>
      </c>
      <c r="AJ44" s="100" t="s">
        <v>5</v>
      </c>
      <c r="AK44" s="100" t="s">
        <v>5</v>
      </c>
      <c r="AL44" s="100" t="s">
        <v>5</v>
      </c>
      <c r="AM44" s="100" t="s">
        <v>5</v>
      </c>
      <c r="AN44" s="100" t="s">
        <v>5</v>
      </c>
      <c r="AO44" s="100" t="s">
        <v>5</v>
      </c>
      <c r="AP44" s="100" t="s">
        <v>5</v>
      </c>
      <c r="AQ44" s="100" t="s">
        <v>5</v>
      </c>
      <c r="AR44" s="100" t="s">
        <v>5</v>
      </c>
      <c r="AS44" s="101"/>
      <c r="AT44" s="100" t="s">
        <v>5</v>
      </c>
      <c r="AU44" s="100" t="s">
        <v>5</v>
      </c>
      <c r="AV44" s="100" t="s">
        <v>5</v>
      </c>
      <c r="AW44" s="100" t="s">
        <v>5</v>
      </c>
      <c r="AX44" s="100" t="s">
        <v>5</v>
      </c>
      <c r="AY44" s="100" t="s">
        <v>5</v>
      </c>
      <c r="AZ44" s="100" t="s">
        <v>5</v>
      </c>
      <c r="BA44" s="100" t="s">
        <v>5</v>
      </c>
      <c r="BB44" s="100" t="s">
        <v>5</v>
      </c>
      <c r="BC44" s="100" t="s">
        <v>5</v>
      </c>
    </row>
    <row r="45" spans="1:56" ht="60" outlineLevel="1" x14ac:dyDescent="0.2">
      <c r="A45" s="83">
        <f>'Raw Curriculum data'!A47</f>
        <v>36</v>
      </c>
      <c r="B45" s="83" t="str">
        <f t="shared" si="10"/>
        <v>4</v>
      </c>
      <c r="C45" s="83" t="str">
        <f t="shared" si="0"/>
        <v>4</v>
      </c>
      <c r="D45" s="84" t="str">
        <f t="shared" si="5"/>
        <v/>
      </c>
      <c r="E45" s="3" t="str">
        <f t="shared" si="30"/>
        <v>Multiplying and dividing</v>
      </c>
      <c r="F45" s="3" t="str">
        <f t="shared" si="22"/>
        <v>Unit 4 S2</v>
      </c>
      <c r="G45" s="3" t="str">
        <f t="shared" si="23"/>
        <v>Session 2: Multiplying and dividing by 10, 100, 1001</v>
      </c>
      <c r="H45" s="85" t="str">
        <f t="shared" si="24"/>
        <v>• To divide a thousands, hundreds or tens number by 10, 100 or 1000 leaving a whole number.</v>
      </c>
      <c r="I45" s="85" t="str">
        <f t="shared" si="25"/>
        <v xml:space="preserve">(4C6b) use place value, known and derived facts to multiply and divide mentally, including: multiplying by 0 and 1; dividing by 1; multiplying together three numbers </v>
      </c>
      <c r="J45" s="80"/>
      <c r="K45" s="80"/>
      <c r="L45" s="79"/>
      <c r="M45" s="100" t="s">
        <v>5</v>
      </c>
      <c r="N45" s="100" t="s">
        <v>5</v>
      </c>
      <c r="O45" s="100" t="s">
        <v>5</v>
      </c>
      <c r="P45" s="100" t="s">
        <v>5</v>
      </c>
      <c r="Q45" s="100" t="s">
        <v>5</v>
      </c>
      <c r="R45" s="100" t="s">
        <v>5</v>
      </c>
      <c r="S45" s="100" t="s">
        <v>5</v>
      </c>
      <c r="T45" s="100" t="s">
        <v>5</v>
      </c>
      <c r="U45" s="100" t="s">
        <v>5</v>
      </c>
      <c r="V45" s="100" t="s">
        <v>5</v>
      </c>
      <c r="W45" s="101"/>
      <c r="X45" s="100" t="s">
        <v>5</v>
      </c>
      <c r="Y45" s="100" t="s">
        <v>5</v>
      </c>
      <c r="Z45" s="100" t="s">
        <v>5</v>
      </c>
      <c r="AA45" s="100" t="s">
        <v>5</v>
      </c>
      <c r="AB45" s="100" t="s">
        <v>5</v>
      </c>
      <c r="AC45" s="100" t="s">
        <v>5</v>
      </c>
      <c r="AD45" s="100" t="s">
        <v>5</v>
      </c>
      <c r="AE45" s="100" t="s">
        <v>5</v>
      </c>
      <c r="AF45" s="100" t="s">
        <v>5</v>
      </c>
      <c r="AG45" s="100" t="s">
        <v>5</v>
      </c>
      <c r="AH45" s="101"/>
      <c r="AI45" s="100" t="s">
        <v>5</v>
      </c>
      <c r="AJ45" s="100" t="s">
        <v>5</v>
      </c>
      <c r="AK45" s="100" t="s">
        <v>5</v>
      </c>
      <c r="AL45" s="100" t="s">
        <v>5</v>
      </c>
      <c r="AM45" s="100" t="s">
        <v>5</v>
      </c>
      <c r="AN45" s="100" t="s">
        <v>5</v>
      </c>
      <c r="AO45" s="100" t="s">
        <v>5</v>
      </c>
      <c r="AP45" s="100" t="s">
        <v>5</v>
      </c>
      <c r="AQ45" s="100" t="s">
        <v>5</v>
      </c>
      <c r="AR45" s="100" t="s">
        <v>5</v>
      </c>
      <c r="AS45" s="101"/>
      <c r="AT45" s="100" t="s">
        <v>5</v>
      </c>
      <c r="AU45" s="100" t="s">
        <v>5</v>
      </c>
      <c r="AV45" s="100" t="s">
        <v>5</v>
      </c>
      <c r="AW45" s="100" t="s">
        <v>5</v>
      </c>
      <c r="AX45" s="100" t="s">
        <v>5</v>
      </c>
      <c r="AY45" s="100" t="s">
        <v>5</v>
      </c>
      <c r="AZ45" s="100" t="s">
        <v>5</v>
      </c>
      <c r="BA45" s="100" t="s">
        <v>5</v>
      </c>
      <c r="BB45" s="100" t="s">
        <v>5</v>
      </c>
      <c r="BC45" s="100" t="s">
        <v>5</v>
      </c>
    </row>
    <row r="46" spans="1:56" ht="45" outlineLevel="1" x14ac:dyDescent="0.2">
      <c r="A46" s="83">
        <f>'Raw Curriculum data'!A48</f>
        <v>37</v>
      </c>
      <c r="B46" s="83" t="str">
        <f t="shared" si="10"/>
        <v>4</v>
      </c>
      <c r="C46" s="83" t="str">
        <f t="shared" si="0"/>
        <v>4</v>
      </c>
      <c r="D46" s="84" t="str">
        <f t="shared" si="5"/>
        <v/>
      </c>
      <c r="E46" s="3" t="str">
        <f t="shared" si="30"/>
        <v>Multiplying and dividing</v>
      </c>
      <c r="F46" s="3" t="str">
        <f t="shared" si="22"/>
        <v>Unit 4 S3</v>
      </c>
      <c r="G46" s="3" t="str">
        <f t="shared" si="23"/>
        <v>Session 3: Multiplying: HTO × O</v>
      </c>
      <c r="H46" s="85" t="str">
        <f t="shared" si="24"/>
        <v>• To be able to multiply a 3-digit number by a 1-digit number.</v>
      </c>
      <c r="I46" s="85" t="str">
        <f t="shared" si="25"/>
        <v xml:space="preserve">(4C7) multiply two-digit and three-digit numbers by a one-digit number using formal written layout </v>
      </c>
      <c r="J46" s="80"/>
      <c r="K46" s="80"/>
      <c r="L46" s="79"/>
      <c r="M46" s="100" t="s">
        <v>5</v>
      </c>
      <c r="N46" s="100" t="s">
        <v>5</v>
      </c>
      <c r="O46" s="100" t="s">
        <v>5</v>
      </c>
      <c r="P46" s="100" t="s">
        <v>5</v>
      </c>
      <c r="Q46" s="100" t="s">
        <v>5</v>
      </c>
      <c r="R46" s="100" t="s">
        <v>5</v>
      </c>
      <c r="S46" s="100" t="s">
        <v>5</v>
      </c>
      <c r="T46" s="100" t="s">
        <v>5</v>
      </c>
      <c r="U46" s="100" t="s">
        <v>5</v>
      </c>
      <c r="V46" s="100" t="s">
        <v>5</v>
      </c>
      <c r="W46" s="101"/>
      <c r="X46" s="100" t="s">
        <v>5</v>
      </c>
      <c r="Y46" s="100" t="s">
        <v>5</v>
      </c>
      <c r="Z46" s="100" t="s">
        <v>5</v>
      </c>
      <c r="AA46" s="100" t="s">
        <v>5</v>
      </c>
      <c r="AB46" s="100" t="s">
        <v>5</v>
      </c>
      <c r="AC46" s="100" t="s">
        <v>5</v>
      </c>
      <c r="AD46" s="100" t="s">
        <v>5</v>
      </c>
      <c r="AE46" s="100" t="s">
        <v>5</v>
      </c>
      <c r="AF46" s="100" t="s">
        <v>5</v>
      </c>
      <c r="AG46" s="100" t="s">
        <v>5</v>
      </c>
      <c r="AH46" s="101"/>
      <c r="AI46" s="100" t="s">
        <v>5</v>
      </c>
      <c r="AJ46" s="100" t="s">
        <v>5</v>
      </c>
      <c r="AK46" s="100" t="s">
        <v>5</v>
      </c>
      <c r="AL46" s="100" t="s">
        <v>5</v>
      </c>
      <c r="AM46" s="100" t="s">
        <v>5</v>
      </c>
      <c r="AN46" s="100" t="s">
        <v>5</v>
      </c>
      <c r="AO46" s="100" t="s">
        <v>5</v>
      </c>
      <c r="AP46" s="100" t="s">
        <v>5</v>
      </c>
      <c r="AQ46" s="100" t="s">
        <v>5</v>
      </c>
      <c r="AR46" s="100" t="s">
        <v>5</v>
      </c>
      <c r="AS46" s="101"/>
      <c r="AT46" s="100" t="s">
        <v>5</v>
      </c>
      <c r="AU46" s="100" t="s">
        <v>5</v>
      </c>
      <c r="AV46" s="100" t="s">
        <v>5</v>
      </c>
      <c r="AW46" s="100" t="s">
        <v>5</v>
      </c>
      <c r="AX46" s="100" t="s">
        <v>5</v>
      </c>
      <c r="AY46" s="100" t="s">
        <v>5</v>
      </c>
      <c r="AZ46" s="100" t="s">
        <v>5</v>
      </c>
      <c r="BA46" s="100" t="s">
        <v>5</v>
      </c>
      <c r="BB46" s="100" t="s">
        <v>5</v>
      </c>
      <c r="BC46" s="100" t="s">
        <v>5</v>
      </c>
    </row>
    <row r="47" spans="1:56" ht="45" outlineLevel="1" x14ac:dyDescent="0.2">
      <c r="A47" s="83">
        <f>'Raw Curriculum data'!A49</f>
        <v>38</v>
      </c>
      <c r="B47" s="83" t="str">
        <f t="shared" si="10"/>
        <v>4</v>
      </c>
      <c r="C47" s="83" t="str">
        <f t="shared" si="0"/>
        <v>4</v>
      </c>
      <c r="D47" s="84" t="str">
        <f t="shared" si="5"/>
        <v/>
      </c>
      <c r="E47" s="3" t="str">
        <f t="shared" si="30"/>
        <v>Multiplying and dividing</v>
      </c>
      <c r="F47" s="3" t="str">
        <f t="shared" si="22"/>
        <v>Unit 4 S3</v>
      </c>
      <c r="G47" s="3" t="str">
        <f t="shared" si="23"/>
        <v>Session 3: Multiplying: HTO × O</v>
      </c>
      <c r="H47" s="85" t="str">
        <f t="shared" si="24"/>
        <v>• To be able to use the long and short written methods of multiplying.</v>
      </c>
      <c r="I47" s="85" t="str">
        <f t="shared" si="25"/>
        <v xml:space="preserve">(4C7) multiply two-digit and three-digit numbers by a one-digit number using formal written layout </v>
      </c>
      <c r="J47" s="80"/>
      <c r="K47" s="80"/>
      <c r="L47" s="79"/>
      <c r="M47" s="100" t="s">
        <v>5</v>
      </c>
      <c r="N47" s="100" t="s">
        <v>5</v>
      </c>
      <c r="O47" s="100" t="s">
        <v>5</v>
      </c>
      <c r="P47" s="100" t="s">
        <v>5</v>
      </c>
      <c r="Q47" s="100" t="s">
        <v>5</v>
      </c>
      <c r="R47" s="100" t="s">
        <v>5</v>
      </c>
      <c r="S47" s="100" t="s">
        <v>5</v>
      </c>
      <c r="T47" s="100" t="s">
        <v>5</v>
      </c>
      <c r="U47" s="100" t="s">
        <v>5</v>
      </c>
      <c r="V47" s="100" t="s">
        <v>5</v>
      </c>
      <c r="W47" s="101"/>
      <c r="X47" s="100" t="s">
        <v>5</v>
      </c>
      <c r="Y47" s="100" t="s">
        <v>5</v>
      </c>
      <c r="Z47" s="100" t="s">
        <v>5</v>
      </c>
      <c r="AA47" s="100" t="s">
        <v>5</v>
      </c>
      <c r="AB47" s="100" t="s">
        <v>5</v>
      </c>
      <c r="AC47" s="100" t="s">
        <v>5</v>
      </c>
      <c r="AD47" s="100" t="s">
        <v>5</v>
      </c>
      <c r="AE47" s="100" t="s">
        <v>5</v>
      </c>
      <c r="AF47" s="100" t="s">
        <v>5</v>
      </c>
      <c r="AG47" s="100" t="s">
        <v>5</v>
      </c>
      <c r="AH47" s="101"/>
      <c r="AI47" s="100" t="s">
        <v>5</v>
      </c>
      <c r="AJ47" s="100" t="s">
        <v>5</v>
      </c>
      <c r="AK47" s="100" t="s">
        <v>5</v>
      </c>
      <c r="AL47" s="100" t="s">
        <v>5</v>
      </c>
      <c r="AM47" s="100" t="s">
        <v>5</v>
      </c>
      <c r="AN47" s="100" t="s">
        <v>5</v>
      </c>
      <c r="AO47" s="100" t="s">
        <v>5</v>
      </c>
      <c r="AP47" s="100" t="s">
        <v>5</v>
      </c>
      <c r="AQ47" s="100" t="s">
        <v>5</v>
      </c>
      <c r="AR47" s="100" t="s">
        <v>5</v>
      </c>
      <c r="AS47" s="101"/>
      <c r="AT47" s="100" t="s">
        <v>5</v>
      </c>
      <c r="AU47" s="100" t="s">
        <v>5</v>
      </c>
      <c r="AV47" s="100" t="s">
        <v>5</v>
      </c>
      <c r="AW47" s="100" t="s">
        <v>5</v>
      </c>
      <c r="AX47" s="100" t="s">
        <v>5</v>
      </c>
      <c r="AY47" s="100" t="s">
        <v>5</v>
      </c>
      <c r="AZ47" s="100" t="s">
        <v>5</v>
      </c>
      <c r="BA47" s="100" t="s">
        <v>5</v>
      </c>
      <c r="BB47" s="100" t="s">
        <v>5</v>
      </c>
      <c r="BC47" s="100" t="s">
        <v>5</v>
      </c>
    </row>
    <row r="48" spans="1:56" ht="60" outlineLevel="1" x14ac:dyDescent="0.2">
      <c r="A48" s="83">
        <f>'Raw Curriculum data'!A50</f>
        <v>39</v>
      </c>
      <c r="B48" s="83" t="str">
        <f t="shared" si="10"/>
        <v>4</v>
      </c>
      <c r="C48" s="83" t="str">
        <f t="shared" si="0"/>
        <v>4</v>
      </c>
      <c r="D48" s="84" t="str">
        <f t="shared" si="5"/>
        <v/>
      </c>
      <c r="E48" s="3" t="str">
        <f t="shared" si="30"/>
        <v>Multiplying and dividing</v>
      </c>
      <c r="F48" s="3" t="str">
        <f t="shared" si="22"/>
        <v>Unit 4 S4</v>
      </c>
      <c r="G48" s="3" t="str">
        <f t="shared" si="23"/>
        <v>Session 4: Dividing with informal methods</v>
      </c>
      <c r="H48" s="85" t="str">
        <f t="shared" si="24"/>
        <v>• To reinforce the understanding that dividing is the inverse of multiplying.</v>
      </c>
      <c r="I48" s="85" t="str">
        <f t="shared" si="25"/>
        <v xml:space="preserve">(4C6b) use place value, known and derived facts to multiply and divide mentally, including: multiplying by 0 and 1; dividing by 1; multiplying together three numbers </v>
      </c>
      <c r="J48" s="80"/>
      <c r="K48" s="80"/>
      <c r="L48" s="79"/>
      <c r="M48" s="100" t="s">
        <v>5</v>
      </c>
      <c r="N48" s="100" t="s">
        <v>5</v>
      </c>
      <c r="O48" s="100" t="s">
        <v>5</v>
      </c>
      <c r="P48" s="100" t="s">
        <v>5</v>
      </c>
      <c r="Q48" s="100" t="s">
        <v>5</v>
      </c>
      <c r="R48" s="100" t="s">
        <v>5</v>
      </c>
      <c r="S48" s="100" t="s">
        <v>5</v>
      </c>
      <c r="T48" s="100" t="s">
        <v>5</v>
      </c>
      <c r="U48" s="100" t="s">
        <v>5</v>
      </c>
      <c r="V48" s="100" t="s">
        <v>5</v>
      </c>
      <c r="W48" s="101"/>
      <c r="X48" s="100" t="s">
        <v>5</v>
      </c>
      <c r="Y48" s="100" t="s">
        <v>5</v>
      </c>
      <c r="Z48" s="100" t="s">
        <v>5</v>
      </c>
      <c r="AA48" s="100" t="s">
        <v>5</v>
      </c>
      <c r="AB48" s="100" t="s">
        <v>5</v>
      </c>
      <c r="AC48" s="100" t="s">
        <v>5</v>
      </c>
      <c r="AD48" s="100" t="s">
        <v>5</v>
      </c>
      <c r="AE48" s="100" t="s">
        <v>5</v>
      </c>
      <c r="AF48" s="100" t="s">
        <v>5</v>
      </c>
      <c r="AG48" s="100" t="s">
        <v>5</v>
      </c>
      <c r="AH48" s="101"/>
      <c r="AI48" s="100" t="s">
        <v>5</v>
      </c>
      <c r="AJ48" s="100" t="s">
        <v>5</v>
      </c>
      <c r="AK48" s="100" t="s">
        <v>5</v>
      </c>
      <c r="AL48" s="100" t="s">
        <v>5</v>
      </c>
      <c r="AM48" s="100" t="s">
        <v>5</v>
      </c>
      <c r="AN48" s="100" t="s">
        <v>5</v>
      </c>
      <c r="AO48" s="100" t="s">
        <v>5</v>
      </c>
      <c r="AP48" s="100" t="s">
        <v>5</v>
      </c>
      <c r="AQ48" s="100" t="s">
        <v>5</v>
      </c>
      <c r="AR48" s="100" t="s">
        <v>5</v>
      </c>
      <c r="AS48" s="101"/>
      <c r="AT48" s="100" t="s">
        <v>5</v>
      </c>
      <c r="AU48" s="100" t="s">
        <v>5</v>
      </c>
      <c r="AV48" s="100" t="s">
        <v>5</v>
      </c>
      <c r="AW48" s="100" t="s">
        <v>5</v>
      </c>
      <c r="AX48" s="100" t="s">
        <v>5</v>
      </c>
      <c r="AY48" s="100" t="s">
        <v>5</v>
      </c>
      <c r="AZ48" s="100" t="s">
        <v>5</v>
      </c>
      <c r="BA48" s="100" t="s">
        <v>5</v>
      </c>
      <c r="BB48" s="100" t="s">
        <v>5</v>
      </c>
      <c r="BC48" s="100" t="s">
        <v>5</v>
      </c>
    </row>
    <row r="49" spans="1:55" ht="60" outlineLevel="1" x14ac:dyDescent="0.2">
      <c r="A49" s="83">
        <f>'Raw Curriculum data'!A51</f>
        <v>40</v>
      </c>
      <c r="B49" s="83" t="str">
        <f t="shared" si="10"/>
        <v>4</v>
      </c>
      <c r="C49" s="83" t="str">
        <f t="shared" si="0"/>
        <v>4</v>
      </c>
      <c r="D49" s="84" t="str">
        <f t="shared" si="5"/>
        <v/>
      </c>
      <c r="E49" s="3" t="str">
        <f t="shared" si="30"/>
        <v>Multiplying and dividing</v>
      </c>
      <c r="F49" s="3" t="str">
        <f t="shared" si="22"/>
        <v>Unit 4 S4</v>
      </c>
      <c r="G49" s="3" t="str">
        <f t="shared" si="23"/>
        <v>Session 4: Dividing with informal methods</v>
      </c>
      <c r="H49" s="85" t="str">
        <f t="shared" si="24"/>
        <v>• To understand that dividing is repeated subtracting (of the same number).</v>
      </c>
      <c r="I49" s="85" t="str">
        <f t="shared" si="25"/>
        <v xml:space="preserve">(4C6b) use place value, known and derived facts to multiply and divide mentally, including: multiplying by 0 and 1; dividing by 1; multiplying together three numbers </v>
      </c>
      <c r="J49" s="80"/>
      <c r="K49" s="80"/>
      <c r="L49" s="79"/>
      <c r="M49" s="100" t="s">
        <v>5</v>
      </c>
      <c r="N49" s="100" t="s">
        <v>5</v>
      </c>
      <c r="O49" s="100" t="s">
        <v>5</v>
      </c>
      <c r="P49" s="100" t="s">
        <v>5</v>
      </c>
      <c r="Q49" s="100" t="s">
        <v>5</v>
      </c>
      <c r="R49" s="100" t="s">
        <v>5</v>
      </c>
      <c r="S49" s="100" t="s">
        <v>5</v>
      </c>
      <c r="T49" s="100" t="s">
        <v>5</v>
      </c>
      <c r="U49" s="100" t="s">
        <v>5</v>
      </c>
      <c r="V49" s="100" t="s">
        <v>5</v>
      </c>
      <c r="W49" s="101"/>
      <c r="X49" s="100" t="s">
        <v>5</v>
      </c>
      <c r="Y49" s="100" t="s">
        <v>5</v>
      </c>
      <c r="Z49" s="100" t="s">
        <v>5</v>
      </c>
      <c r="AA49" s="100" t="s">
        <v>5</v>
      </c>
      <c r="AB49" s="100" t="s">
        <v>5</v>
      </c>
      <c r="AC49" s="100" t="s">
        <v>5</v>
      </c>
      <c r="AD49" s="100" t="s">
        <v>5</v>
      </c>
      <c r="AE49" s="100" t="s">
        <v>5</v>
      </c>
      <c r="AF49" s="100" t="s">
        <v>5</v>
      </c>
      <c r="AG49" s="100" t="s">
        <v>5</v>
      </c>
      <c r="AH49" s="101"/>
      <c r="AI49" s="100" t="s">
        <v>5</v>
      </c>
      <c r="AJ49" s="100" t="s">
        <v>5</v>
      </c>
      <c r="AK49" s="100" t="s">
        <v>5</v>
      </c>
      <c r="AL49" s="100" t="s">
        <v>5</v>
      </c>
      <c r="AM49" s="100" t="s">
        <v>5</v>
      </c>
      <c r="AN49" s="100" t="s">
        <v>5</v>
      </c>
      <c r="AO49" s="100" t="s">
        <v>5</v>
      </c>
      <c r="AP49" s="100" t="s">
        <v>5</v>
      </c>
      <c r="AQ49" s="100" t="s">
        <v>5</v>
      </c>
      <c r="AR49" s="100" t="s">
        <v>5</v>
      </c>
      <c r="AS49" s="101"/>
      <c r="AT49" s="100" t="s">
        <v>5</v>
      </c>
      <c r="AU49" s="100" t="s">
        <v>5</v>
      </c>
      <c r="AV49" s="100" t="s">
        <v>5</v>
      </c>
      <c r="AW49" s="100" t="s">
        <v>5</v>
      </c>
      <c r="AX49" s="100" t="s">
        <v>5</v>
      </c>
      <c r="AY49" s="100" t="s">
        <v>5</v>
      </c>
      <c r="AZ49" s="100" t="s">
        <v>5</v>
      </c>
      <c r="BA49" s="100" t="s">
        <v>5</v>
      </c>
      <c r="BB49" s="100" t="s">
        <v>5</v>
      </c>
      <c r="BC49" s="100" t="s">
        <v>5</v>
      </c>
    </row>
    <row r="50" spans="1:55" ht="61" outlineLevel="1" thickBot="1" x14ac:dyDescent="0.25">
      <c r="A50" s="83">
        <f>'Raw Curriculum data'!A52</f>
        <v>41</v>
      </c>
      <c r="B50" s="83" t="str">
        <f t="shared" si="10"/>
        <v>4</v>
      </c>
      <c r="C50" s="83" t="str">
        <f t="shared" si="0"/>
        <v>4</v>
      </c>
      <c r="D50" s="84" t="str">
        <f t="shared" si="5"/>
        <v/>
      </c>
      <c r="E50" s="91" t="str">
        <f t="shared" si="30"/>
        <v>Multiplying and dividing</v>
      </c>
      <c r="F50" s="91" t="str">
        <f t="shared" si="22"/>
        <v>Unit 4 S4</v>
      </c>
      <c r="G50" s="91" t="str">
        <f t="shared" si="23"/>
        <v>Session 4: Dividing with informal methods</v>
      </c>
      <c r="H50" s="92" t="str">
        <f t="shared" si="24"/>
        <v>• To recognize that dividing results in equal parts.</v>
      </c>
      <c r="I50" s="92" t="str">
        <f t="shared" si="25"/>
        <v xml:space="preserve">(4C6b) use place value, known and derived facts to multiply and divide mentally, including: multiplying by 0 and 1; dividing by 1; multiplying together three numbers </v>
      </c>
      <c r="J50" s="93"/>
      <c r="K50" s="93"/>
      <c r="L50" s="79"/>
      <c r="M50" s="102" t="s">
        <v>5</v>
      </c>
      <c r="N50" s="102" t="s">
        <v>5</v>
      </c>
      <c r="O50" s="102" t="s">
        <v>5</v>
      </c>
      <c r="P50" s="102" t="s">
        <v>5</v>
      </c>
      <c r="Q50" s="102" t="s">
        <v>5</v>
      </c>
      <c r="R50" s="102" t="s">
        <v>5</v>
      </c>
      <c r="S50" s="102" t="s">
        <v>5</v>
      </c>
      <c r="T50" s="102" t="s">
        <v>5</v>
      </c>
      <c r="U50" s="102" t="s">
        <v>5</v>
      </c>
      <c r="V50" s="102" t="s">
        <v>5</v>
      </c>
      <c r="W50" s="101"/>
      <c r="X50" s="102" t="s">
        <v>5</v>
      </c>
      <c r="Y50" s="102" t="s">
        <v>5</v>
      </c>
      <c r="Z50" s="102" t="s">
        <v>5</v>
      </c>
      <c r="AA50" s="102" t="s">
        <v>5</v>
      </c>
      <c r="AB50" s="102" t="s">
        <v>5</v>
      </c>
      <c r="AC50" s="102" t="s">
        <v>5</v>
      </c>
      <c r="AD50" s="102" t="s">
        <v>5</v>
      </c>
      <c r="AE50" s="102" t="s">
        <v>5</v>
      </c>
      <c r="AF50" s="102" t="s">
        <v>5</v>
      </c>
      <c r="AG50" s="102" t="s">
        <v>5</v>
      </c>
      <c r="AH50" s="101"/>
      <c r="AI50" s="102" t="s">
        <v>5</v>
      </c>
      <c r="AJ50" s="102" t="s">
        <v>5</v>
      </c>
      <c r="AK50" s="102" t="s">
        <v>5</v>
      </c>
      <c r="AL50" s="102" t="s">
        <v>5</v>
      </c>
      <c r="AM50" s="102" t="s">
        <v>5</v>
      </c>
      <c r="AN50" s="102" t="s">
        <v>5</v>
      </c>
      <c r="AO50" s="102" t="s">
        <v>5</v>
      </c>
      <c r="AP50" s="102" t="s">
        <v>5</v>
      </c>
      <c r="AQ50" s="102" t="s">
        <v>5</v>
      </c>
      <c r="AR50" s="102" t="s">
        <v>5</v>
      </c>
      <c r="AS50" s="101"/>
      <c r="AT50" s="102" t="s">
        <v>5</v>
      </c>
      <c r="AU50" s="102" t="s">
        <v>5</v>
      </c>
      <c r="AV50" s="102" t="s">
        <v>5</v>
      </c>
      <c r="AW50" s="102" t="s">
        <v>5</v>
      </c>
      <c r="AX50" s="102" t="s">
        <v>5</v>
      </c>
      <c r="AY50" s="102" t="s">
        <v>5</v>
      </c>
      <c r="AZ50" s="102" t="s">
        <v>5</v>
      </c>
      <c r="BA50" s="102" t="s">
        <v>5</v>
      </c>
      <c r="BB50" s="102" t="s">
        <v>5</v>
      </c>
      <c r="BC50" s="102" t="s">
        <v>5</v>
      </c>
    </row>
    <row r="51" spans="1:55" ht="17" thickTop="1" x14ac:dyDescent="0.2">
      <c r="A51" s="83" t="str">
        <f>'Raw Curriculum data'!A53</f>
        <v/>
      </c>
      <c r="B51" s="83" t="str">
        <f t="shared" si="10"/>
        <v/>
      </c>
      <c r="C51" s="83" t="str">
        <f t="shared" si="0"/>
        <v>5</v>
      </c>
      <c r="D51" s="88" t="str">
        <f t="shared" si="5"/>
        <v/>
      </c>
      <c r="E51" s="15" t="str">
        <f>IF(D52="",IF($A52="","",VLOOKUP($A52,curriculum_data,2,FALSE)),   VLOOKUP($D52,units,2,FALSE)         )</f>
        <v>Fractions</v>
      </c>
      <c r="F51" s="15" t="str">
        <f t="shared" si="22"/>
        <v/>
      </c>
      <c r="G51" s="15" t="str">
        <f t="shared" si="23"/>
        <v/>
      </c>
      <c r="H51" s="89" t="str">
        <f t="shared" si="24"/>
        <v/>
      </c>
      <c r="I51" s="89" t="str">
        <f t="shared" si="25"/>
        <v/>
      </c>
      <c r="J51" s="119"/>
      <c r="K51" s="119"/>
      <c r="L51" s="90"/>
      <c r="M51" s="96" t="str">
        <f t="shared" ref="M51:BC51" ca="1" si="31">IF(COUNTA(OFFSET(M51,2,0,COUNTIF($B:$B,$D52),1))=COUNTIF(OFFSET(M51,2,0,COUNTIF($B:$B,$D52),1),Not_started)," Not started ",IF(COUNTA(OFFSET(M51,2,0,COUNTIF($B:$B,$D52),1))-COUNTIF(OFFSET(M51,2,0,COUNTIF($B:$B,$D52),1),Not_started)&lt;COUNTA(OFFSET(M51,2,0,COUNTIF($B:$B,$D52),1)),"Started",IF(COUNTA(OFFSET(M51,2,0,COUNTIF($B:$B,$D52),1))=COUNTIF(OFFSET(M51,2,0,COUNTIF($B:$B,$D52),1),Green),"Green",IF(COUNTIF(OFFSET(M51,2,0,COUNTIF($B:$B,$D52),1),Red)&gt;0,"Red","Amber")   )   )   )</f>
        <v xml:space="preserve"> Not started </v>
      </c>
      <c r="N51" s="96" t="str">
        <f t="shared" ca="1" si="31"/>
        <v xml:space="preserve"> Not started </v>
      </c>
      <c r="O51" s="96" t="str">
        <f t="shared" ca="1" si="31"/>
        <v xml:space="preserve"> Not started </v>
      </c>
      <c r="P51" s="96" t="str">
        <f t="shared" ca="1" si="31"/>
        <v xml:space="preserve"> Not started </v>
      </c>
      <c r="Q51" s="96" t="str">
        <f t="shared" ca="1" si="31"/>
        <v xml:space="preserve"> Not started </v>
      </c>
      <c r="R51" s="96" t="str">
        <f t="shared" ca="1" si="31"/>
        <v xml:space="preserve"> Not started </v>
      </c>
      <c r="S51" s="96" t="str">
        <f t="shared" ca="1" si="31"/>
        <v xml:space="preserve"> Not started </v>
      </c>
      <c r="T51" s="96" t="str">
        <f t="shared" ca="1" si="31"/>
        <v xml:space="preserve"> Not started </v>
      </c>
      <c r="U51" s="96" t="str">
        <f t="shared" ca="1" si="31"/>
        <v xml:space="preserve"> Not started </v>
      </c>
      <c r="V51" s="96" t="str">
        <f t="shared" ca="1" si="31"/>
        <v xml:space="preserve"> Not started </v>
      </c>
      <c r="W51" s="97"/>
      <c r="X51" s="96" t="str">
        <f t="shared" ca="1" si="31"/>
        <v xml:space="preserve"> Not started </v>
      </c>
      <c r="Y51" s="96" t="str">
        <f t="shared" ca="1" si="31"/>
        <v xml:space="preserve"> Not started </v>
      </c>
      <c r="Z51" s="96" t="str">
        <f t="shared" ca="1" si="31"/>
        <v xml:space="preserve"> Not started </v>
      </c>
      <c r="AA51" s="96" t="str">
        <f t="shared" ca="1" si="31"/>
        <v xml:space="preserve"> Not started </v>
      </c>
      <c r="AB51" s="96" t="str">
        <f t="shared" ca="1" si="31"/>
        <v xml:space="preserve"> Not started </v>
      </c>
      <c r="AC51" s="96" t="str">
        <f t="shared" ca="1" si="31"/>
        <v xml:space="preserve"> Not started </v>
      </c>
      <c r="AD51" s="96" t="str">
        <f t="shared" ca="1" si="31"/>
        <v xml:space="preserve"> Not started </v>
      </c>
      <c r="AE51" s="96" t="str">
        <f t="shared" ca="1" si="31"/>
        <v xml:space="preserve"> Not started </v>
      </c>
      <c r="AF51" s="96" t="str">
        <f t="shared" ca="1" si="31"/>
        <v xml:space="preserve"> Not started </v>
      </c>
      <c r="AG51" s="96" t="str">
        <f t="shared" ca="1" si="31"/>
        <v xml:space="preserve"> Not started </v>
      </c>
      <c r="AH51" s="97"/>
      <c r="AI51" s="96" t="str">
        <f t="shared" ca="1" si="31"/>
        <v xml:space="preserve"> Not started </v>
      </c>
      <c r="AJ51" s="96" t="str">
        <f t="shared" ca="1" si="31"/>
        <v xml:space="preserve"> Not started </v>
      </c>
      <c r="AK51" s="96" t="str">
        <f t="shared" ca="1" si="31"/>
        <v xml:space="preserve"> Not started </v>
      </c>
      <c r="AL51" s="96" t="str">
        <f t="shared" ca="1" si="31"/>
        <v xml:space="preserve"> Not started </v>
      </c>
      <c r="AM51" s="96" t="str">
        <f t="shared" ca="1" si="31"/>
        <v xml:space="preserve"> Not started </v>
      </c>
      <c r="AN51" s="96" t="str">
        <f t="shared" ca="1" si="31"/>
        <v xml:space="preserve"> Not started </v>
      </c>
      <c r="AO51" s="96" t="str">
        <f t="shared" ca="1" si="31"/>
        <v xml:space="preserve"> Not started </v>
      </c>
      <c r="AP51" s="96" t="str">
        <f t="shared" ca="1" si="31"/>
        <v xml:space="preserve"> Not started </v>
      </c>
      <c r="AQ51" s="96" t="str">
        <f t="shared" ca="1" si="31"/>
        <v xml:space="preserve"> Not started </v>
      </c>
      <c r="AR51" s="96" t="str">
        <f t="shared" ca="1" si="31"/>
        <v xml:space="preserve"> Not started </v>
      </c>
      <c r="AS51" s="98"/>
      <c r="AT51" s="96" t="str">
        <f t="shared" ca="1" si="31"/>
        <v xml:space="preserve"> Not started </v>
      </c>
      <c r="AU51" s="96" t="str">
        <f t="shared" ca="1" si="31"/>
        <v xml:space="preserve"> Not started </v>
      </c>
      <c r="AV51" s="96" t="str">
        <f t="shared" ca="1" si="31"/>
        <v xml:space="preserve"> Not started </v>
      </c>
      <c r="AW51" s="96" t="str">
        <f t="shared" ca="1" si="31"/>
        <v xml:space="preserve"> Not started </v>
      </c>
      <c r="AX51" s="96" t="str">
        <f t="shared" ca="1" si="31"/>
        <v xml:space="preserve"> Not started </v>
      </c>
      <c r="AY51" s="96" t="str">
        <f t="shared" ca="1" si="31"/>
        <v xml:space="preserve"> Not started </v>
      </c>
      <c r="AZ51" s="96" t="str">
        <f t="shared" ca="1" si="31"/>
        <v xml:space="preserve"> Not started </v>
      </c>
      <c r="BA51" s="96" t="str">
        <f t="shared" ca="1" si="31"/>
        <v xml:space="preserve"> Not started </v>
      </c>
      <c r="BB51" s="96" t="str">
        <f t="shared" ca="1" si="31"/>
        <v xml:space="preserve"> Not started </v>
      </c>
      <c r="BC51" s="96" t="str">
        <f t="shared" ca="1" si="31"/>
        <v xml:space="preserve"> Not started </v>
      </c>
    </row>
    <row r="52" spans="1:55" ht="16" x14ac:dyDescent="0.2">
      <c r="A52" s="83" t="str">
        <f>'Raw Curriculum data'!A54</f>
        <v/>
      </c>
      <c r="B52" s="83" t="str">
        <f t="shared" si="10"/>
        <v/>
      </c>
      <c r="C52" s="83" t="str">
        <f t="shared" si="0"/>
        <v>5</v>
      </c>
      <c r="D52" s="84" t="str">
        <f t="shared" si="5"/>
        <v>5</v>
      </c>
      <c r="E52" s="3"/>
      <c r="F52" s="3" t="str">
        <f t="shared" si="22"/>
        <v/>
      </c>
      <c r="G52" s="3" t="str">
        <f t="shared" si="23"/>
        <v/>
      </c>
      <c r="H52" s="85" t="str">
        <f t="shared" si="24"/>
        <v/>
      </c>
      <c r="I52" s="85" t="str">
        <f t="shared" si="25"/>
        <v/>
      </c>
      <c r="J52" s="80"/>
      <c r="K52" s="80"/>
      <c r="L52" s="79"/>
      <c r="M52" s="99" t="str">
        <f t="shared" ref="M52:BA52" ca="1" si="32">CONCATENATE(COUNTIF(OFFSET(M51,2,0,COUNTIF($B:$B,$D52),1),Green)," out of ",COUNTA(OFFSET(M51,2,0,COUNTIF($B:$B,$D52),1)))</f>
        <v>0 out of 12</v>
      </c>
      <c r="N52" s="99" t="str">
        <f t="shared" ca="1" si="32"/>
        <v>0 out of 12</v>
      </c>
      <c r="O52" s="99" t="str">
        <f t="shared" ca="1" si="32"/>
        <v>0 out of 12</v>
      </c>
      <c r="P52" s="99" t="str">
        <f t="shared" ca="1" si="32"/>
        <v>0 out of 12</v>
      </c>
      <c r="Q52" s="99" t="str">
        <f t="shared" ca="1" si="32"/>
        <v>0 out of 12</v>
      </c>
      <c r="R52" s="99" t="str">
        <f t="shared" ca="1" si="32"/>
        <v>0 out of 12</v>
      </c>
      <c r="S52" s="99" t="str">
        <f t="shared" ca="1" si="32"/>
        <v>0 out of 12</v>
      </c>
      <c r="T52" s="99" t="str">
        <f t="shared" ca="1" si="32"/>
        <v>0 out of 12</v>
      </c>
      <c r="U52" s="99" t="str">
        <f t="shared" ca="1" si="32"/>
        <v>0 out of 12</v>
      </c>
      <c r="V52" s="99" t="str">
        <f t="shared" ca="1" si="32"/>
        <v>0 out of 12</v>
      </c>
      <c r="W52" s="94"/>
      <c r="X52" s="99" t="str">
        <f t="shared" ca="1" si="32"/>
        <v>0 out of 12</v>
      </c>
      <c r="Y52" s="99" t="str">
        <f t="shared" ca="1" si="32"/>
        <v>0 out of 12</v>
      </c>
      <c r="Z52" s="99" t="str">
        <f t="shared" ca="1" si="32"/>
        <v>0 out of 12</v>
      </c>
      <c r="AA52" s="99" t="str">
        <f t="shared" ca="1" si="32"/>
        <v>0 out of 12</v>
      </c>
      <c r="AB52" s="99" t="str">
        <f t="shared" ca="1" si="32"/>
        <v>0 out of 12</v>
      </c>
      <c r="AC52" s="99" t="str">
        <f t="shared" ca="1" si="32"/>
        <v>0 out of 12</v>
      </c>
      <c r="AD52" s="99" t="str">
        <f t="shared" ca="1" si="32"/>
        <v>0 out of 12</v>
      </c>
      <c r="AE52" s="99" t="str">
        <f t="shared" ca="1" si="32"/>
        <v>0 out of 12</v>
      </c>
      <c r="AF52" s="99" t="str">
        <f t="shared" ref="AF52" ca="1" si="33">CONCATENATE(COUNTIF(OFFSET(AF51,2,0,COUNTIF($B:$B,$D52),1),Green)," out of ",COUNTA(OFFSET(AF51,2,0,COUNTIF($B:$B,$D52),1)))</f>
        <v>0 out of 12</v>
      </c>
      <c r="AG52" s="99" t="str">
        <f t="shared" ca="1" si="32"/>
        <v>0 out of 12</v>
      </c>
      <c r="AH52" s="94"/>
      <c r="AI52" s="99" t="str">
        <f t="shared" ca="1" si="32"/>
        <v>0 out of 12</v>
      </c>
      <c r="AJ52" s="99" t="str">
        <f t="shared" ca="1" si="32"/>
        <v>0 out of 12</v>
      </c>
      <c r="AK52" s="99" t="str">
        <f t="shared" ca="1" si="32"/>
        <v>0 out of 12</v>
      </c>
      <c r="AL52" s="99" t="str">
        <f t="shared" ca="1" si="32"/>
        <v>0 out of 12</v>
      </c>
      <c r="AM52" s="99" t="str">
        <f t="shared" ca="1" si="32"/>
        <v>0 out of 12</v>
      </c>
      <c r="AN52" s="99" t="str">
        <f t="shared" ca="1" si="32"/>
        <v>0 out of 12</v>
      </c>
      <c r="AO52" s="99" t="str">
        <f t="shared" ca="1" si="32"/>
        <v>0 out of 12</v>
      </c>
      <c r="AP52" s="99" t="str">
        <f t="shared" ca="1" si="32"/>
        <v>0 out of 12</v>
      </c>
      <c r="AQ52" s="99" t="str">
        <f t="shared" ca="1" si="32"/>
        <v>0 out of 12</v>
      </c>
      <c r="AR52" s="99" t="str">
        <f t="shared" ca="1" si="32"/>
        <v>0 out of 12</v>
      </c>
      <c r="AS52" s="94"/>
      <c r="AT52" s="99" t="str">
        <f t="shared" ca="1" si="32"/>
        <v>0 out of 12</v>
      </c>
      <c r="AU52" s="99" t="str">
        <f t="shared" ca="1" si="32"/>
        <v>0 out of 12</v>
      </c>
      <c r="AV52" s="99" t="str">
        <f t="shared" ca="1" si="32"/>
        <v>0 out of 12</v>
      </c>
      <c r="AW52" s="99" t="str">
        <f t="shared" ca="1" si="32"/>
        <v>0 out of 12</v>
      </c>
      <c r="AX52" s="99" t="str">
        <f t="shared" ca="1" si="32"/>
        <v>0 out of 12</v>
      </c>
      <c r="AY52" s="99" t="str">
        <f t="shared" ca="1" si="32"/>
        <v>0 out of 12</v>
      </c>
      <c r="AZ52" s="99" t="str">
        <f t="shared" ca="1" si="32"/>
        <v>0 out of 12</v>
      </c>
      <c r="BA52" s="99" t="str">
        <f t="shared" ca="1" si="32"/>
        <v>0 out of 12</v>
      </c>
      <c r="BB52" s="99" t="str">
        <f t="shared" ref="BB52:BC52" ca="1" si="34">CONCATENATE(COUNTIF(OFFSET(BB51,2,0,COUNTIF($B:$B,$D52),1),Green)," out of ",COUNTA(OFFSET(BB51,2,0,COUNTIF($B:$B,$D52),1)))</f>
        <v>0 out of 12</v>
      </c>
      <c r="BC52" s="99" t="str">
        <f t="shared" ca="1" si="34"/>
        <v>0 out of 12</v>
      </c>
    </row>
    <row r="53" spans="1:55" ht="60" outlineLevel="1" x14ac:dyDescent="0.2">
      <c r="A53" s="83">
        <f>'Raw Curriculum data'!A55</f>
        <v>42</v>
      </c>
      <c r="B53" s="83" t="str">
        <f t="shared" si="10"/>
        <v>5</v>
      </c>
      <c r="C53" s="83" t="str">
        <f t="shared" si="0"/>
        <v>5</v>
      </c>
      <c r="D53" s="84" t="str">
        <f t="shared" si="5"/>
        <v/>
      </c>
      <c r="E53" s="3" t="str">
        <f t="shared" ref="E53:E64" si="35">IF(D53="",IF($A53="","",VLOOKUP($A53,curriculum_data,2,FALSE)),   VLOOKUP($D53,units,2,FALSE)         )</f>
        <v>Fractions</v>
      </c>
      <c r="F53" s="3" t="str">
        <f t="shared" si="22"/>
        <v>Unit 5 S1</v>
      </c>
      <c r="G53" s="3" t="str">
        <f t="shared" si="23"/>
        <v>Session 1: Unit fractions</v>
      </c>
      <c r="H53" s="85" t="str">
        <f t="shared" si="24"/>
        <v>• To be able to show basic fractions on a number line.</v>
      </c>
      <c r="I53" s="85" t="str">
        <f t="shared" si="25"/>
        <v xml:space="preserve">(4F1) count up and down in hundredths; recognise that hundredths arise when dividing an object by one hundred and dividing tenths by ten. </v>
      </c>
      <c r="J53" s="80"/>
      <c r="K53" s="80"/>
      <c r="L53" s="79"/>
      <c r="M53" s="100" t="s">
        <v>5</v>
      </c>
      <c r="N53" s="100" t="s">
        <v>5</v>
      </c>
      <c r="O53" s="100" t="s">
        <v>5</v>
      </c>
      <c r="P53" s="100" t="s">
        <v>5</v>
      </c>
      <c r="Q53" s="100" t="s">
        <v>5</v>
      </c>
      <c r="R53" s="100" t="s">
        <v>5</v>
      </c>
      <c r="S53" s="100" t="s">
        <v>5</v>
      </c>
      <c r="T53" s="100" t="s">
        <v>5</v>
      </c>
      <c r="U53" s="100" t="s">
        <v>5</v>
      </c>
      <c r="V53" s="100" t="s">
        <v>5</v>
      </c>
      <c r="W53" s="101"/>
      <c r="X53" s="100" t="s">
        <v>5</v>
      </c>
      <c r="Y53" s="100" t="s">
        <v>5</v>
      </c>
      <c r="Z53" s="100" t="s">
        <v>5</v>
      </c>
      <c r="AA53" s="100" t="s">
        <v>5</v>
      </c>
      <c r="AB53" s="100" t="s">
        <v>5</v>
      </c>
      <c r="AC53" s="100" t="s">
        <v>5</v>
      </c>
      <c r="AD53" s="100" t="s">
        <v>5</v>
      </c>
      <c r="AE53" s="100" t="s">
        <v>5</v>
      </c>
      <c r="AF53" s="100" t="s">
        <v>5</v>
      </c>
      <c r="AG53" s="100" t="s">
        <v>5</v>
      </c>
      <c r="AH53" s="101"/>
      <c r="AI53" s="100" t="s">
        <v>5</v>
      </c>
      <c r="AJ53" s="100" t="s">
        <v>5</v>
      </c>
      <c r="AK53" s="100" t="s">
        <v>5</v>
      </c>
      <c r="AL53" s="100" t="s">
        <v>5</v>
      </c>
      <c r="AM53" s="100" t="s">
        <v>5</v>
      </c>
      <c r="AN53" s="100" t="s">
        <v>5</v>
      </c>
      <c r="AO53" s="100" t="s">
        <v>5</v>
      </c>
      <c r="AP53" s="100" t="s">
        <v>5</v>
      </c>
      <c r="AQ53" s="100" t="s">
        <v>5</v>
      </c>
      <c r="AR53" s="100" t="s">
        <v>5</v>
      </c>
      <c r="AS53" s="101"/>
      <c r="AT53" s="100" t="s">
        <v>5</v>
      </c>
      <c r="AU53" s="100" t="s">
        <v>5</v>
      </c>
      <c r="AV53" s="100" t="s">
        <v>5</v>
      </c>
      <c r="AW53" s="100" t="s">
        <v>5</v>
      </c>
      <c r="AX53" s="100" t="s">
        <v>5</v>
      </c>
      <c r="AY53" s="100" t="s">
        <v>5</v>
      </c>
      <c r="AZ53" s="100" t="s">
        <v>5</v>
      </c>
      <c r="BA53" s="100" t="s">
        <v>5</v>
      </c>
      <c r="BB53" s="100" t="s">
        <v>5</v>
      </c>
      <c r="BC53" s="100" t="s">
        <v>5</v>
      </c>
    </row>
    <row r="54" spans="1:55" ht="60" outlineLevel="1" x14ac:dyDescent="0.2">
      <c r="A54" s="83">
        <f>'Raw Curriculum data'!A56</f>
        <v>43</v>
      </c>
      <c r="B54" s="83" t="str">
        <f t="shared" si="10"/>
        <v>5</v>
      </c>
      <c r="C54" s="83" t="str">
        <f t="shared" si="0"/>
        <v>5</v>
      </c>
      <c r="D54" s="84" t="str">
        <f t="shared" si="5"/>
        <v/>
      </c>
      <c r="E54" s="3" t="str">
        <f t="shared" si="35"/>
        <v>Fractions</v>
      </c>
      <c r="F54" s="3" t="str">
        <f t="shared" si="22"/>
        <v>Unit 5 S1</v>
      </c>
      <c r="G54" s="3" t="str">
        <f t="shared" si="23"/>
        <v>Session 1: Unit fractions</v>
      </c>
      <c r="H54" s="85" t="str">
        <f t="shared" si="24"/>
        <v>• To understand that fractions involve dividing.</v>
      </c>
      <c r="I54" s="85" t="str">
        <f t="shared" si="25"/>
        <v xml:space="preserve">(4F9) find the effect of dividing a one- or two-digit number by 10 and 100, identifying the value of the digits in the answer as ones, tenths and hundredths </v>
      </c>
      <c r="J54" s="80"/>
      <c r="K54" s="80"/>
      <c r="L54" s="79"/>
      <c r="M54" s="100" t="s">
        <v>5</v>
      </c>
      <c r="N54" s="100" t="s">
        <v>5</v>
      </c>
      <c r="O54" s="100" t="s">
        <v>5</v>
      </c>
      <c r="P54" s="100" t="s">
        <v>5</v>
      </c>
      <c r="Q54" s="100" t="s">
        <v>5</v>
      </c>
      <c r="R54" s="100" t="s">
        <v>5</v>
      </c>
      <c r="S54" s="100" t="s">
        <v>5</v>
      </c>
      <c r="T54" s="100" t="s">
        <v>5</v>
      </c>
      <c r="U54" s="100" t="s">
        <v>5</v>
      </c>
      <c r="V54" s="100" t="s">
        <v>5</v>
      </c>
      <c r="W54" s="101"/>
      <c r="X54" s="100" t="s">
        <v>5</v>
      </c>
      <c r="Y54" s="100" t="s">
        <v>5</v>
      </c>
      <c r="Z54" s="100" t="s">
        <v>5</v>
      </c>
      <c r="AA54" s="100" t="s">
        <v>5</v>
      </c>
      <c r="AB54" s="100" t="s">
        <v>5</v>
      </c>
      <c r="AC54" s="100" t="s">
        <v>5</v>
      </c>
      <c r="AD54" s="100" t="s">
        <v>5</v>
      </c>
      <c r="AE54" s="100" t="s">
        <v>5</v>
      </c>
      <c r="AF54" s="100" t="s">
        <v>5</v>
      </c>
      <c r="AG54" s="100" t="s">
        <v>5</v>
      </c>
      <c r="AH54" s="101"/>
      <c r="AI54" s="100" t="s">
        <v>5</v>
      </c>
      <c r="AJ54" s="100" t="s">
        <v>5</v>
      </c>
      <c r="AK54" s="100" t="s">
        <v>5</v>
      </c>
      <c r="AL54" s="100" t="s">
        <v>5</v>
      </c>
      <c r="AM54" s="100" t="s">
        <v>5</v>
      </c>
      <c r="AN54" s="100" t="s">
        <v>5</v>
      </c>
      <c r="AO54" s="100" t="s">
        <v>5</v>
      </c>
      <c r="AP54" s="100" t="s">
        <v>5</v>
      </c>
      <c r="AQ54" s="100" t="s">
        <v>5</v>
      </c>
      <c r="AR54" s="100" t="s">
        <v>5</v>
      </c>
      <c r="AS54" s="101"/>
      <c r="AT54" s="100" t="s">
        <v>5</v>
      </c>
      <c r="AU54" s="100" t="s">
        <v>5</v>
      </c>
      <c r="AV54" s="100" t="s">
        <v>5</v>
      </c>
      <c r="AW54" s="100" t="s">
        <v>5</v>
      </c>
      <c r="AX54" s="100" t="s">
        <v>5</v>
      </c>
      <c r="AY54" s="100" t="s">
        <v>5</v>
      </c>
      <c r="AZ54" s="100" t="s">
        <v>5</v>
      </c>
      <c r="BA54" s="100" t="s">
        <v>5</v>
      </c>
      <c r="BB54" s="100" t="s">
        <v>5</v>
      </c>
      <c r="BC54" s="100" t="s">
        <v>5</v>
      </c>
    </row>
    <row r="55" spans="1:55" ht="60" outlineLevel="1" x14ac:dyDescent="0.2">
      <c r="A55" s="83">
        <f>'Raw Curriculum data'!A57</f>
        <v>44</v>
      </c>
      <c r="B55" s="83" t="str">
        <f t="shared" si="10"/>
        <v>5</v>
      </c>
      <c r="C55" s="83" t="str">
        <f t="shared" si="0"/>
        <v>5</v>
      </c>
      <c r="D55" s="84" t="str">
        <f t="shared" si="5"/>
        <v/>
      </c>
      <c r="E55" s="3" t="str">
        <f t="shared" si="35"/>
        <v>Fractions</v>
      </c>
      <c r="F55" s="3" t="str">
        <f t="shared" si="22"/>
        <v>Unit 5 S1</v>
      </c>
      <c r="G55" s="3" t="str">
        <f t="shared" si="23"/>
        <v>Session 1: Unit fractions</v>
      </c>
      <c r="H55" s="85" t="str">
        <f t="shared" si="24"/>
        <v>• To know that in unit fractions of the type 1/d as d gets bigger the fraction gets smaller.</v>
      </c>
      <c r="I55" s="85" t="str">
        <f t="shared" si="25"/>
        <v xml:space="preserve">(4F9) find the effect of dividing a one- or two-digit number by 10 and 100, identifying the value of the digits in the answer as ones, tenths and hundredths </v>
      </c>
      <c r="J55" s="80"/>
      <c r="K55" s="80"/>
      <c r="L55" s="79"/>
      <c r="M55" s="100" t="s">
        <v>5</v>
      </c>
      <c r="N55" s="100" t="s">
        <v>5</v>
      </c>
      <c r="O55" s="100" t="s">
        <v>5</v>
      </c>
      <c r="P55" s="100" t="s">
        <v>5</v>
      </c>
      <c r="Q55" s="100" t="s">
        <v>5</v>
      </c>
      <c r="R55" s="100" t="s">
        <v>5</v>
      </c>
      <c r="S55" s="100" t="s">
        <v>5</v>
      </c>
      <c r="T55" s="100" t="s">
        <v>5</v>
      </c>
      <c r="U55" s="100" t="s">
        <v>5</v>
      </c>
      <c r="V55" s="100" t="s">
        <v>5</v>
      </c>
      <c r="W55" s="101"/>
      <c r="X55" s="100" t="s">
        <v>5</v>
      </c>
      <c r="Y55" s="100" t="s">
        <v>5</v>
      </c>
      <c r="Z55" s="100" t="s">
        <v>5</v>
      </c>
      <c r="AA55" s="100" t="s">
        <v>5</v>
      </c>
      <c r="AB55" s="100" t="s">
        <v>5</v>
      </c>
      <c r="AC55" s="100" t="s">
        <v>5</v>
      </c>
      <c r="AD55" s="100" t="s">
        <v>5</v>
      </c>
      <c r="AE55" s="100" t="s">
        <v>5</v>
      </c>
      <c r="AF55" s="100" t="s">
        <v>5</v>
      </c>
      <c r="AG55" s="100" t="s">
        <v>5</v>
      </c>
      <c r="AH55" s="101"/>
      <c r="AI55" s="100" t="s">
        <v>5</v>
      </c>
      <c r="AJ55" s="100" t="s">
        <v>5</v>
      </c>
      <c r="AK55" s="100" t="s">
        <v>5</v>
      </c>
      <c r="AL55" s="100" t="s">
        <v>5</v>
      </c>
      <c r="AM55" s="100" t="s">
        <v>5</v>
      </c>
      <c r="AN55" s="100" t="s">
        <v>5</v>
      </c>
      <c r="AO55" s="100" t="s">
        <v>5</v>
      </c>
      <c r="AP55" s="100" t="s">
        <v>5</v>
      </c>
      <c r="AQ55" s="100" t="s">
        <v>5</v>
      </c>
      <c r="AR55" s="100" t="s">
        <v>5</v>
      </c>
      <c r="AS55" s="101"/>
      <c r="AT55" s="100" t="s">
        <v>5</v>
      </c>
      <c r="AU55" s="100" t="s">
        <v>5</v>
      </c>
      <c r="AV55" s="100" t="s">
        <v>5</v>
      </c>
      <c r="AW55" s="100" t="s">
        <v>5</v>
      </c>
      <c r="AX55" s="100" t="s">
        <v>5</v>
      </c>
      <c r="AY55" s="100" t="s">
        <v>5</v>
      </c>
      <c r="AZ55" s="100" t="s">
        <v>5</v>
      </c>
      <c r="BA55" s="100" t="s">
        <v>5</v>
      </c>
      <c r="BB55" s="100" t="s">
        <v>5</v>
      </c>
      <c r="BC55" s="100" t="s">
        <v>5</v>
      </c>
    </row>
    <row r="56" spans="1:55" ht="60" outlineLevel="1" x14ac:dyDescent="0.2">
      <c r="A56" s="83">
        <f>'Raw Curriculum data'!A58</f>
        <v>45</v>
      </c>
      <c r="B56" s="83" t="str">
        <f t="shared" si="10"/>
        <v>5</v>
      </c>
      <c r="C56" s="83" t="str">
        <f t="shared" si="0"/>
        <v>5</v>
      </c>
      <c r="D56" s="84" t="str">
        <f t="shared" si="5"/>
        <v/>
      </c>
      <c r="E56" s="3" t="str">
        <f t="shared" si="35"/>
        <v>Fractions</v>
      </c>
      <c r="F56" s="3" t="str">
        <f t="shared" si="22"/>
        <v>Unit 5 S2</v>
      </c>
      <c r="G56" s="3" t="str">
        <f t="shared" si="23"/>
        <v>Session 2: Non-unit fractions</v>
      </c>
      <c r="H56" s="85" t="str">
        <f t="shared" si="24"/>
        <v>• To be able to show basic non-unit fractions on a number line.</v>
      </c>
      <c r="I56" s="85" t="str">
        <f t="shared" si="25"/>
        <v xml:space="preserve">(4F1) count up and down in hundredths; recognise that hundredths arise when dividing an object by one hundred and dividing tenths by ten. </v>
      </c>
      <c r="J56" s="80"/>
      <c r="K56" s="80"/>
      <c r="L56" s="79"/>
      <c r="M56" s="100" t="s">
        <v>5</v>
      </c>
      <c r="N56" s="100" t="s">
        <v>5</v>
      </c>
      <c r="O56" s="100" t="s">
        <v>5</v>
      </c>
      <c r="P56" s="100" t="s">
        <v>5</v>
      </c>
      <c r="Q56" s="100" t="s">
        <v>5</v>
      </c>
      <c r="R56" s="100" t="s">
        <v>5</v>
      </c>
      <c r="S56" s="100" t="s">
        <v>5</v>
      </c>
      <c r="T56" s="100" t="s">
        <v>5</v>
      </c>
      <c r="U56" s="100" t="s">
        <v>5</v>
      </c>
      <c r="V56" s="100" t="s">
        <v>5</v>
      </c>
      <c r="W56" s="101"/>
      <c r="X56" s="100" t="s">
        <v>5</v>
      </c>
      <c r="Y56" s="100" t="s">
        <v>5</v>
      </c>
      <c r="Z56" s="100" t="s">
        <v>5</v>
      </c>
      <c r="AA56" s="100" t="s">
        <v>5</v>
      </c>
      <c r="AB56" s="100" t="s">
        <v>5</v>
      </c>
      <c r="AC56" s="100" t="s">
        <v>5</v>
      </c>
      <c r="AD56" s="100" t="s">
        <v>5</v>
      </c>
      <c r="AE56" s="100" t="s">
        <v>5</v>
      </c>
      <c r="AF56" s="100" t="s">
        <v>5</v>
      </c>
      <c r="AG56" s="100" t="s">
        <v>5</v>
      </c>
      <c r="AH56" s="101"/>
      <c r="AI56" s="100" t="s">
        <v>5</v>
      </c>
      <c r="AJ56" s="100" t="s">
        <v>5</v>
      </c>
      <c r="AK56" s="100" t="s">
        <v>5</v>
      </c>
      <c r="AL56" s="100" t="s">
        <v>5</v>
      </c>
      <c r="AM56" s="100" t="s">
        <v>5</v>
      </c>
      <c r="AN56" s="100" t="s">
        <v>5</v>
      </c>
      <c r="AO56" s="100" t="s">
        <v>5</v>
      </c>
      <c r="AP56" s="100" t="s">
        <v>5</v>
      </c>
      <c r="AQ56" s="100" t="s">
        <v>5</v>
      </c>
      <c r="AR56" s="100" t="s">
        <v>5</v>
      </c>
      <c r="AS56" s="101"/>
      <c r="AT56" s="100" t="s">
        <v>5</v>
      </c>
      <c r="AU56" s="100" t="s">
        <v>5</v>
      </c>
      <c r="AV56" s="100" t="s">
        <v>5</v>
      </c>
      <c r="AW56" s="100" t="s">
        <v>5</v>
      </c>
      <c r="AX56" s="100" t="s">
        <v>5</v>
      </c>
      <c r="AY56" s="100" t="s">
        <v>5</v>
      </c>
      <c r="AZ56" s="100" t="s">
        <v>5</v>
      </c>
      <c r="BA56" s="100" t="s">
        <v>5</v>
      </c>
      <c r="BB56" s="100" t="s">
        <v>5</v>
      </c>
      <c r="BC56" s="100" t="s">
        <v>5</v>
      </c>
    </row>
    <row r="57" spans="1:55" ht="75" outlineLevel="1" x14ac:dyDescent="0.2">
      <c r="A57" s="83">
        <f>'Raw Curriculum data'!A59</f>
        <v>46</v>
      </c>
      <c r="B57" s="83" t="str">
        <f t="shared" si="10"/>
        <v>5</v>
      </c>
      <c r="C57" s="83" t="str">
        <f t="shared" si="0"/>
        <v>5</v>
      </c>
      <c r="D57" s="84" t="str">
        <f t="shared" si="5"/>
        <v/>
      </c>
      <c r="E57" s="3" t="str">
        <f t="shared" si="35"/>
        <v>Fractions</v>
      </c>
      <c r="F57" s="3" t="str">
        <f t="shared" si="22"/>
        <v>Unit 5 S2</v>
      </c>
      <c r="G57" s="3" t="str">
        <f t="shared" si="23"/>
        <v>Session 2: Non-unit fractions</v>
      </c>
      <c r="H57" s="85" t="str">
        <f t="shared" si="24"/>
        <v>• To understand that non-unit fractions involve dividing and multiplying.</v>
      </c>
      <c r="I57" s="85" t="str">
        <f t="shared" si="25"/>
        <v xml:space="preserve">(4F10a) solve problems involving increasingly harder fractions to calculate quantities, and fractions to divide quantities, including non-unit fractions where the answer is a whole number </v>
      </c>
      <c r="J57" s="80"/>
      <c r="K57" s="80"/>
      <c r="L57" s="79"/>
      <c r="M57" s="100" t="s">
        <v>5</v>
      </c>
      <c r="N57" s="100" t="s">
        <v>5</v>
      </c>
      <c r="O57" s="100" t="s">
        <v>5</v>
      </c>
      <c r="P57" s="100" t="s">
        <v>5</v>
      </c>
      <c r="Q57" s="100" t="s">
        <v>5</v>
      </c>
      <c r="R57" s="100" t="s">
        <v>5</v>
      </c>
      <c r="S57" s="100" t="s">
        <v>5</v>
      </c>
      <c r="T57" s="100" t="s">
        <v>5</v>
      </c>
      <c r="U57" s="100" t="s">
        <v>5</v>
      </c>
      <c r="V57" s="100" t="s">
        <v>5</v>
      </c>
      <c r="W57" s="101"/>
      <c r="X57" s="100" t="s">
        <v>5</v>
      </c>
      <c r="Y57" s="100" t="s">
        <v>5</v>
      </c>
      <c r="Z57" s="100" t="s">
        <v>5</v>
      </c>
      <c r="AA57" s="100" t="s">
        <v>5</v>
      </c>
      <c r="AB57" s="100" t="s">
        <v>5</v>
      </c>
      <c r="AC57" s="100" t="s">
        <v>5</v>
      </c>
      <c r="AD57" s="100" t="s">
        <v>5</v>
      </c>
      <c r="AE57" s="100" t="s">
        <v>5</v>
      </c>
      <c r="AF57" s="100" t="s">
        <v>5</v>
      </c>
      <c r="AG57" s="100" t="s">
        <v>5</v>
      </c>
      <c r="AH57" s="101"/>
      <c r="AI57" s="100" t="s">
        <v>5</v>
      </c>
      <c r="AJ57" s="100" t="s">
        <v>5</v>
      </c>
      <c r="AK57" s="100" t="s">
        <v>5</v>
      </c>
      <c r="AL57" s="100" t="s">
        <v>5</v>
      </c>
      <c r="AM57" s="100" t="s">
        <v>5</v>
      </c>
      <c r="AN57" s="100" t="s">
        <v>5</v>
      </c>
      <c r="AO57" s="100" t="s">
        <v>5</v>
      </c>
      <c r="AP57" s="100" t="s">
        <v>5</v>
      </c>
      <c r="AQ57" s="100" t="s">
        <v>5</v>
      </c>
      <c r="AR57" s="100" t="s">
        <v>5</v>
      </c>
      <c r="AS57" s="101"/>
      <c r="AT57" s="100" t="s">
        <v>5</v>
      </c>
      <c r="AU57" s="100" t="s">
        <v>5</v>
      </c>
      <c r="AV57" s="100" t="s">
        <v>5</v>
      </c>
      <c r="AW57" s="100" t="s">
        <v>5</v>
      </c>
      <c r="AX57" s="100" t="s">
        <v>5</v>
      </c>
      <c r="AY57" s="100" t="s">
        <v>5</v>
      </c>
      <c r="AZ57" s="100" t="s">
        <v>5</v>
      </c>
      <c r="BA57" s="100" t="s">
        <v>5</v>
      </c>
      <c r="BB57" s="100" t="s">
        <v>5</v>
      </c>
      <c r="BC57" s="100" t="s">
        <v>5</v>
      </c>
    </row>
    <row r="58" spans="1:55" ht="75" outlineLevel="1" x14ac:dyDescent="0.2">
      <c r="A58" s="83">
        <f>'Raw Curriculum data'!A60</f>
        <v>47</v>
      </c>
      <c r="B58" s="83" t="str">
        <f t="shared" si="10"/>
        <v>5</v>
      </c>
      <c r="C58" s="83" t="str">
        <f t="shared" si="0"/>
        <v>5</v>
      </c>
      <c r="D58" s="84" t="str">
        <f t="shared" si="5"/>
        <v/>
      </c>
      <c r="E58" s="3" t="str">
        <f t="shared" si="35"/>
        <v>Fractions</v>
      </c>
      <c r="F58" s="3" t="str">
        <f t="shared" si="22"/>
        <v>Unit 5 S2</v>
      </c>
      <c r="G58" s="3" t="str">
        <f t="shared" si="23"/>
        <v>Session 2: Non-unit fractions</v>
      </c>
      <c r="H58" s="85" t="str">
        <f t="shared" si="24"/>
        <v>• To know that fractions of the type n/d are n times bigger than the unit fraction 1/d</v>
      </c>
      <c r="I58" s="85" t="str">
        <f t="shared" si="25"/>
        <v xml:space="preserve">(4F10a) solve problems involving increasingly harder fractions to calculate quantities, and fractions to divide quantities, including non-unit fractions where the answer is a whole number </v>
      </c>
      <c r="J58" s="80"/>
      <c r="K58" s="80"/>
      <c r="L58" s="79"/>
      <c r="M58" s="100" t="s">
        <v>5</v>
      </c>
      <c r="N58" s="100" t="s">
        <v>5</v>
      </c>
      <c r="O58" s="100" t="s">
        <v>5</v>
      </c>
      <c r="P58" s="100" t="s">
        <v>5</v>
      </c>
      <c r="Q58" s="100" t="s">
        <v>5</v>
      </c>
      <c r="R58" s="100" t="s">
        <v>5</v>
      </c>
      <c r="S58" s="100" t="s">
        <v>5</v>
      </c>
      <c r="T58" s="100" t="s">
        <v>5</v>
      </c>
      <c r="U58" s="100" t="s">
        <v>5</v>
      </c>
      <c r="V58" s="100" t="s">
        <v>5</v>
      </c>
      <c r="W58" s="101"/>
      <c r="X58" s="100" t="s">
        <v>5</v>
      </c>
      <c r="Y58" s="100" t="s">
        <v>5</v>
      </c>
      <c r="Z58" s="100" t="s">
        <v>5</v>
      </c>
      <c r="AA58" s="100" t="s">
        <v>5</v>
      </c>
      <c r="AB58" s="100" t="s">
        <v>5</v>
      </c>
      <c r="AC58" s="100" t="s">
        <v>5</v>
      </c>
      <c r="AD58" s="100" t="s">
        <v>5</v>
      </c>
      <c r="AE58" s="100" t="s">
        <v>5</v>
      </c>
      <c r="AF58" s="100" t="s">
        <v>5</v>
      </c>
      <c r="AG58" s="100" t="s">
        <v>5</v>
      </c>
      <c r="AH58" s="101"/>
      <c r="AI58" s="100" t="s">
        <v>5</v>
      </c>
      <c r="AJ58" s="100" t="s">
        <v>5</v>
      </c>
      <c r="AK58" s="100" t="s">
        <v>5</v>
      </c>
      <c r="AL58" s="100" t="s">
        <v>5</v>
      </c>
      <c r="AM58" s="100" t="s">
        <v>5</v>
      </c>
      <c r="AN58" s="100" t="s">
        <v>5</v>
      </c>
      <c r="AO58" s="100" t="s">
        <v>5</v>
      </c>
      <c r="AP58" s="100" t="s">
        <v>5</v>
      </c>
      <c r="AQ58" s="100" t="s">
        <v>5</v>
      </c>
      <c r="AR58" s="100" t="s">
        <v>5</v>
      </c>
      <c r="AS58" s="101"/>
      <c r="AT58" s="100" t="s">
        <v>5</v>
      </c>
      <c r="AU58" s="100" t="s">
        <v>5</v>
      </c>
      <c r="AV58" s="100" t="s">
        <v>5</v>
      </c>
      <c r="AW58" s="100" t="s">
        <v>5</v>
      </c>
      <c r="AX58" s="100" t="s">
        <v>5</v>
      </c>
      <c r="AY58" s="100" t="s">
        <v>5</v>
      </c>
      <c r="AZ58" s="100" t="s">
        <v>5</v>
      </c>
      <c r="BA58" s="100" t="s">
        <v>5</v>
      </c>
      <c r="BB58" s="100" t="s">
        <v>5</v>
      </c>
      <c r="BC58" s="100" t="s">
        <v>5</v>
      </c>
    </row>
    <row r="59" spans="1:55" ht="75" outlineLevel="1" x14ac:dyDescent="0.2">
      <c r="A59" s="83">
        <f>'Raw Curriculum data'!A61</f>
        <v>48</v>
      </c>
      <c r="B59" s="83" t="str">
        <f t="shared" si="10"/>
        <v>5</v>
      </c>
      <c r="C59" s="83" t="str">
        <f t="shared" si="0"/>
        <v>5</v>
      </c>
      <c r="D59" s="84" t="str">
        <f t="shared" si="5"/>
        <v/>
      </c>
      <c r="E59" s="3" t="str">
        <f t="shared" si="35"/>
        <v>Fractions</v>
      </c>
      <c r="F59" s="3" t="str">
        <f t="shared" si="22"/>
        <v>Unit 5 S3</v>
      </c>
      <c r="G59" s="3" t="str">
        <f t="shared" si="23"/>
        <v>Session 3: Fractions of amounts</v>
      </c>
      <c r="H59" s="85" t="str">
        <f t="shared" si="24"/>
        <v>• To be able to calculate a non-unit fraction of an amount, e.g. 4/5 of 20.</v>
      </c>
      <c r="I59" s="85" t="str">
        <f t="shared" si="25"/>
        <v xml:space="preserve">(4F10a) solve problems involving increasingly harder fractions to calculate quantities, and fractions to divide quantities, including non-unit fractions where the answer is a whole number </v>
      </c>
      <c r="J59" s="80"/>
      <c r="K59" s="80"/>
      <c r="L59" s="79"/>
      <c r="M59" s="100" t="s">
        <v>5</v>
      </c>
      <c r="N59" s="100" t="s">
        <v>5</v>
      </c>
      <c r="O59" s="100" t="s">
        <v>5</v>
      </c>
      <c r="P59" s="100" t="s">
        <v>5</v>
      </c>
      <c r="Q59" s="100" t="s">
        <v>5</v>
      </c>
      <c r="R59" s="100" t="s">
        <v>5</v>
      </c>
      <c r="S59" s="100" t="s">
        <v>5</v>
      </c>
      <c r="T59" s="100" t="s">
        <v>5</v>
      </c>
      <c r="U59" s="100" t="s">
        <v>5</v>
      </c>
      <c r="V59" s="100" t="s">
        <v>5</v>
      </c>
      <c r="W59" s="101"/>
      <c r="X59" s="100" t="s">
        <v>5</v>
      </c>
      <c r="Y59" s="100" t="s">
        <v>5</v>
      </c>
      <c r="Z59" s="100" t="s">
        <v>5</v>
      </c>
      <c r="AA59" s="100" t="s">
        <v>5</v>
      </c>
      <c r="AB59" s="100" t="s">
        <v>5</v>
      </c>
      <c r="AC59" s="100" t="s">
        <v>5</v>
      </c>
      <c r="AD59" s="100" t="s">
        <v>5</v>
      </c>
      <c r="AE59" s="100" t="s">
        <v>5</v>
      </c>
      <c r="AF59" s="100" t="s">
        <v>5</v>
      </c>
      <c r="AG59" s="100" t="s">
        <v>5</v>
      </c>
      <c r="AH59" s="101"/>
      <c r="AI59" s="100" t="s">
        <v>5</v>
      </c>
      <c r="AJ59" s="100" t="s">
        <v>5</v>
      </c>
      <c r="AK59" s="100" t="s">
        <v>5</v>
      </c>
      <c r="AL59" s="100" t="s">
        <v>5</v>
      </c>
      <c r="AM59" s="100" t="s">
        <v>5</v>
      </c>
      <c r="AN59" s="100" t="s">
        <v>5</v>
      </c>
      <c r="AO59" s="100" t="s">
        <v>5</v>
      </c>
      <c r="AP59" s="100" t="s">
        <v>5</v>
      </c>
      <c r="AQ59" s="100" t="s">
        <v>5</v>
      </c>
      <c r="AR59" s="100" t="s">
        <v>5</v>
      </c>
      <c r="AS59" s="101"/>
      <c r="AT59" s="100" t="s">
        <v>5</v>
      </c>
      <c r="AU59" s="100" t="s">
        <v>5</v>
      </c>
      <c r="AV59" s="100" t="s">
        <v>5</v>
      </c>
      <c r="AW59" s="100" t="s">
        <v>5</v>
      </c>
      <c r="AX59" s="100" t="s">
        <v>5</v>
      </c>
      <c r="AY59" s="100" t="s">
        <v>5</v>
      </c>
      <c r="AZ59" s="100" t="s">
        <v>5</v>
      </c>
      <c r="BA59" s="100" t="s">
        <v>5</v>
      </c>
      <c r="BB59" s="100" t="s">
        <v>5</v>
      </c>
      <c r="BC59" s="100" t="s">
        <v>5</v>
      </c>
    </row>
    <row r="60" spans="1:55" ht="45" outlineLevel="1" x14ac:dyDescent="0.2">
      <c r="A60" s="83">
        <f>'Raw Curriculum data'!A62</f>
        <v>49</v>
      </c>
      <c r="B60" s="83" t="str">
        <f t="shared" si="10"/>
        <v>5</v>
      </c>
      <c r="C60" s="83" t="str">
        <f t="shared" si="0"/>
        <v>5</v>
      </c>
      <c r="D60" s="84" t="str">
        <f t="shared" si="5"/>
        <v/>
      </c>
      <c r="E60" s="3" t="str">
        <f t="shared" si="35"/>
        <v>Fractions</v>
      </c>
      <c r="F60" s="3" t="str">
        <f t="shared" si="22"/>
        <v>Unit 5 S3</v>
      </c>
      <c r="G60" s="3" t="str">
        <f t="shared" si="23"/>
        <v>Session 3: Fractions of amounts</v>
      </c>
      <c r="H60" s="85" t="str">
        <f t="shared" si="24"/>
        <v>• To use a number line for tenths accurately.</v>
      </c>
      <c r="I60" s="85" t="str">
        <f t="shared" si="25"/>
        <v xml:space="preserve">(4F6b) recognise and write decimal equivalents of any number of tenths or hundredths </v>
      </c>
      <c r="J60" s="80"/>
      <c r="K60" s="80"/>
      <c r="L60" s="79"/>
      <c r="M60" s="100" t="s">
        <v>5</v>
      </c>
      <c r="N60" s="100" t="s">
        <v>5</v>
      </c>
      <c r="O60" s="100" t="s">
        <v>5</v>
      </c>
      <c r="P60" s="100" t="s">
        <v>5</v>
      </c>
      <c r="Q60" s="100" t="s">
        <v>5</v>
      </c>
      <c r="R60" s="100" t="s">
        <v>5</v>
      </c>
      <c r="S60" s="100" t="s">
        <v>5</v>
      </c>
      <c r="T60" s="100" t="s">
        <v>5</v>
      </c>
      <c r="U60" s="100" t="s">
        <v>5</v>
      </c>
      <c r="V60" s="100" t="s">
        <v>5</v>
      </c>
      <c r="W60" s="101"/>
      <c r="X60" s="100" t="s">
        <v>5</v>
      </c>
      <c r="Y60" s="100" t="s">
        <v>5</v>
      </c>
      <c r="Z60" s="100" t="s">
        <v>5</v>
      </c>
      <c r="AA60" s="100" t="s">
        <v>5</v>
      </c>
      <c r="AB60" s="100" t="s">
        <v>5</v>
      </c>
      <c r="AC60" s="100" t="s">
        <v>5</v>
      </c>
      <c r="AD60" s="100" t="s">
        <v>5</v>
      </c>
      <c r="AE60" s="100" t="s">
        <v>5</v>
      </c>
      <c r="AF60" s="100" t="s">
        <v>5</v>
      </c>
      <c r="AG60" s="100" t="s">
        <v>5</v>
      </c>
      <c r="AH60" s="101"/>
      <c r="AI60" s="100" t="s">
        <v>5</v>
      </c>
      <c r="AJ60" s="100" t="s">
        <v>5</v>
      </c>
      <c r="AK60" s="100" t="s">
        <v>5</v>
      </c>
      <c r="AL60" s="100" t="s">
        <v>5</v>
      </c>
      <c r="AM60" s="100" t="s">
        <v>5</v>
      </c>
      <c r="AN60" s="100" t="s">
        <v>5</v>
      </c>
      <c r="AO60" s="100" t="s">
        <v>5</v>
      </c>
      <c r="AP60" s="100" t="s">
        <v>5</v>
      </c>
      <c r="AQ60" s="100" t="s">
        <v>5</v>
      </c>
      <c r="AR60" s="100" t="s">
        <v>5</v>
      </c>
      <c r="AS60" s="101"/>
      <c r="AT60" s="100" t="s">
        <v>5</v>
      </c>
      <c r="AU60" s="100" t="s">
        <v>5</v>
      </c>
      <c r="AV60" s="100" t="s">
        <v>5</v>
      </c>
      <c r="AW60" s="100" t="s">
        <v>5</v>
      </c>
      <c r="AX60" s="100" t="s">
        <v>5</v>
      </c>
      <c r="AY60" s="100" t="s">
        <v>5</v>
      </c>
      <c r="AZ60" s="100" t="s">
        <v>5</v>
      </c>
      <c r="BA60" s="100" t="s">
        <v>5</v>
      </c>
      <c r="BB60" s="100" t="s">
        <v>5</v>
      </c>
      <c r="BC60" s="100" t="s">
        <v>5</v>
      </c>
    </row>
    <row r="61" spans="1:55" ht="32" outlineLevel="1" x14ac:dyDescent="0.2">
      <c r="A61" s="83">
        <f>'Raw Curriculum data'!A63</f>
        <v>50</v>
      </c>
      <c r="B61" s="83" t="str">
        <f t="shared" si="10"/>
        <v>5</v>
      </c>
      <c r="C61" s="83" t="str">
        <f t="shared" si="0"/>
        <v>5</v>
      </c>
      <c r="D61" s="84" t="str">
        <f t="shared" si="5"/>
        <v/>
      </c>
      <c r="E61" s="3" t="str">
        <f t="shared" si="35"/>
        <v>Fractions</v>
      </c>
      <c r="F61" s="3" t="str">
        <f t="shared" si="22"/>
        <v>Unit 5 S4</v>
      </c>
      <c r="G61" s="3" t="str">
        <f t="shared" si="23"/>
        <v>Session 4: Equivalent fractions</v>
      </c>
      <c r="H61" s="85" t="str">
        <f t="shared" si="24"/>
        <v>• To recognize equivalent fractions.</v>
      </c>
      <c r="I61" s="85" t="str">
        <f t="shared" si="25"/>
        <v>(4F2) recognise and show, using diagrams, families of common equivalent fractions</v>
      </c>
      <c r="J61" s="81"/>
      <c r="K61" s="81"/>
      <c r="L61" s="79"/>
      <c r="M61" s="100" t="s">
        <v>5</v>
      </c>
      <c r="N61" s="100" t="s">
        <v>5</v>
      </c>
      <c r="O61" s="100" t="s">
        <v>5</v>
      </c>
      <c r="P61" s="100" t="s">
        <v>5</v>
      </c>
      <c r="Q61" s="100" t="s">
        <v>5</v>
      </c>
      <c r="R61" s="100" t="s">
        <v>5</v>
      </c>
      <c r="S61" s="100" t="s">
        <v>5</v>
      </c>
      <c r="T61" s="100" t="s">
        <v>5</v>
      </c>
      <c r="U61" s="100" t="s">
        <v>5</v>
      </c>
      <c r="V61" s="100" t="s">
        <v>5</v>
      </c>
      <c r="W61" s="101"/>
      <c r="X61" s="100" t="s">
        <v>5</v>
      </c>
      <c r="Y61" s="100" t="s">
        <v>5</v>
      </c>
      <c r="Z61" s="100" t="s">
        <v>5</v>
      </c>
      <c r="AA61" s="100" t="s">
        <v>5</v>
      </c>
      <c r="AB61" s="100" t="s">
        <v>5</v>
      </c>
      <c r="AC61" s="100" t="s">
        <v>5</v>
      </c>
      <c r="AD61" s="100" t="s">
        <v>5</v>
      </c>
      <c r="AE61" s="100" t="s">
        <v>5</v>
      </c>
      <c r="AF61" s="100" t="s">
        <v>5</v>
      </c>
      <c r="AG61" s="100" t="s">
        <v>5</v>
      </c>
      <c r="AH61" s="101"/>
      <c r="AI61" s="100" t="s">
        <v>5</v>
      </c>
      <c r="AJ61" s="100" t="s">
        <v>5</v>
      </c>
      <c r="AK61" s="100" t="s">
        <v>5</v>
      </c>
      <c r="AL61" s="100" t="s">
        <v>5</v>
      </c>
      <c r="AM61" s="100" t="s">
        <v>5</v>
      </c>
      <c r="AN61" s="100" t="s">
        <v>5</v>
      </c>
      <c r="AO61" s="100" t="s">
        <v>5</v>
      </c>
      <c r="AP61" s="100" t="s">
        <v>5</v>
      </c>
      <c r="AQ61" s="100" t="s">
        <v>5</v>
      </c>
      <c r="AR61" s="100" t="s">
        <v>5</v>
      </c>
      <c r="AS61" s="101"/>
      <c r="AT61" s="100" t="s">
        <v>5</v>
      </c>
      <c r="AU61" s="100" t="s">
        <v>5</v>
      </c>
      <c r="AV61" s="100" t="s">
        <v>5</v>
      </c>
      <c r="AW61" s="100" t="s">
        <v>5</v>
      </c>
      <c r="AX61" s="100" t="s">
        <v>5</v>
      </c>
      <c r="AY61" s="100" t="s">
        <v>5</v>
      </c>
      <c r="AZ61" s="100" t="s">
        <v>5</v>
      </c>
      <c r="BA61" s="100" t="s">
        <v>5</v>
      </c>
      <c r="BB61" s="100" t="s">
        <v>5</v>
      </c>
      <c r="BC61" s="100" t="s">
        <v>5</v>
      </c>
    </row>
    <row r="62" spans="1:55" ht="32" outlineLevel="1" x14ac:dyDescent="0.2">
      <c r="A62" s="83">
        <f>'Raw Curriculum data'!A64</f>
        <v>51</v>
      </c>
      <c r="B62" s="83" t="str">
        <f t="shared" si="10"/>
        <v>5</v>
      </c>
      <c r="C62" s="83" t="str">
        <f t="shared" si="0"/>
        <v>5</v>
      </c>
      <c r="D62" s="84" t="str">
        <f t="shared" si="5"/>
        <v/>
      </c>
      <c r="E62" s="3" t="str">
        <f t="shared" si="35"/>
        <v>Fractions</v>
      </c>
      <c r="F62" s="3" t="str">
        <f t="shared" si="22"/>
        <v>Unit 5 S4</v>
      </c>
      <c r="G62" s="3" t="str">
        <f t="shared" si="23"/>
        <v>Session 4: Equivalent fractions</v>
      </c>
      <c r="H62" s="85" t="str">
        <f t="shared" si="24"/>
        <v>• To understand that equivalent fractions have the same value.</v>
      </c>
      <c r="I62" s="85" t="str">
        <f t="shared" si="25"/>
        <v>(4F2) recognise and show, using diagrams, families of common equivalent fractions</v>
      </c>
      <c r="J62" s="80"/>
      <c r="K62" s="80"/>
      <c r="L62" s="79"/>
      <c r="M62" s="100" t="s">
        <v>5</v>
      </c>
      <c r="N62" s="100" t="s">
        <v>5</v>
      </c>
      <c r="O62" s="100" t="s">
        <v>5</v>
      </c>
      <c r="P62" s="100" t="s">
        <v>5</v>
      </c>
      <c r="Q62" s="100" t="s">
        <v>5</v>
      </c>
      <c r="R62" s="100" t="s">
        <v>5</v>
      </c>
      <c r="S62" s="100" t="s">
        <v>5</v>
      </c>
      <c r="T62" s="100" t="s">
        <v>5</v>
      </c>
      <c r="U62" s="100" t="s">
        <v>5</v>
      </c>
      <c r="V62" s="100" t="s">
        <v>5</v>
      </c>
      <c r="W62" s="101"/>
      <c r="X62" s="100" t="s">
        <v>5</v>
      </c>
      <c r="Y62" s="100" t="s">
        <v>5</v>
      </c>
      <c r="Z62" s="100" t="s">
        <v>5</v>
      </c>
      <c r="AA62" s="100" t="s">
        <v>5</v>
      </c>
      <c r="AB62" s="100" t="s">
        <v>5</v>
      </c>
      <c r="AC62" s="100" t="s">
        <v>5</v>
      </c>
      <c r="AD62" s="100" t="s">
        <v>5</v>
      </c>
      <c r="AE62" s="100" t="s">
        <v>5</v>
      </c>
      <c r="AF62" s="100" t="s">
        <v>5</v>
      </c>
      <c r="AG62" s="100" t="s">
        <v>5</v>
      </c>
      <c r="AH62" s="101"/>
      <c r="AI62" s="100" t="s">
        <v>5</v>
      </c>
      <c r="AJ62" s="100" t="s">
        <v>5</v>
      </c>
      <c r="AK62" s="100" t="s">
        <v>5</v>
      </c>
      <c r="AL62" s="100" t="s">
        <v>5</v>
      </c>
      <c r="AM62" s="100" t="s">
        <v>5</v>
      </c>
      <c r="AN62" s="100" t="s">
        <v>5</v>
      </c>
      <c r="AO62" s="100" t="s">
        <v>5</v>
      </c>
      <c r="AP62" s="100" t="s">
        <v>5</v>
      </c>
      <c r="AQ62" s="100" t="s">
        <v>5</v>
      </c>
      <c r="AR62" s="100" t="s">
        <v>5</v>
      </c>
      <c r="AS62" s="101"/>
      <c r="AT62" s="100" t="s">
        <v>5</v>
      </c>
      <c r="AU62" s="100" t="s">
        <v>5</v>
      </c>
      <c r="AV62" s="100" t="s">
        <v>5</v>
      </c>
      <c r="AW62" s="100" t="s">
        <v>5</v>
      </c>
      <c r="AX62" s="100" t="s">
        <v>5</v>
      </c>
      <c r="AY62" s="100" t="s">
        <v>5</v>
      </c>
      <c r="AZ62" s="100" t="s">
        <v>5</v>
      </c>
      <c r="BA62" s="100" t="s">
        <v>5</v>
      </c>
      <c r="BB62" s="100" t="s">
        <v>5</v>
      </c>
      <c r="BC62" s="100" t="s">
        <v>5</v>
      </c>
    </row>
    <row r="63" spans="1:55" ht="32" outlineLevel="1" x14ac:dyDescent="0.2">
      <c r="A63" s="83">
        <f>'Raw Curriculum data'!A65</f>
        <v>52</v>
      </c>
      <c r="B63" s="83" t="str">
        <f t="shared" si="10"/>
        <v>5</v>
      </c>
      <c r="C63" s="83" t="str">
        <f t="shared" si="0"/>
        <v>5</v>
      </c>
      <c r="D63" s="84" t="str">
        <f t="shared" si="5"/>
        <v/>
      </c>
      <c r="E63" s="3" t="str">
        <f t="shared" si="35"/>
        <v>Fractions</v>
      </c>
      <c r="F63" s="3" t="str">
        <f t="shared" si="22"/>
        <v>Unit 5 S4</v>
      </c>
      <c r="G63" s="3" t="str">
        <f t="shared" si="23"/>
        <v>Session 4: Equivalent fractions</v>
      </c>
      <c r="H63" s="85" t="str">
        <f t="shared" si="24"/>
        <v>• To be able to generate equivalent fractions.</v>
      </c>
      <c r="I63" s="85" t="str">
        <f t="shared" si="25"/>
        <v>(4F2) recognise and show, using diagrams, families of common equivalent fractions</v>
      </c>
      <c r="J63" s="80"/>
      <c r="K63" s="80"/>
      <c r="L63" s="79"/>
      <c r="M63" s="100" t="s">
        <v>5</v>
      </c>
      <c r="N63" s="100" t="s">
        <v>5</v>
      </c>
      <c r="O63" s="100" t="s">
        <v>5</v>
      </c>
      <c r="P63" s="100" t="s">
        <v>5</v>
      </c>
      <c r="Q63" s="100" t="s">
        <v>5</v>
      </c>
      <c r="R63" s="100" t="s">
        <v>5</v>
      </c>
      <c r="S63" s="100" t="s">
        <v>5</v>
      </c>
      <c r="T63" s="100" t="s">
        <v>5</v>
      </c>
      <c r="U63" s="100" t="s">
        <v>5</v>
      </c>
      <c r="V63" s="100" t="s">
        <v>5</v>
      </c>
      <c r="W63" s="101"/>
      <c r="X63" s="100" t="s">
        <v>5</v>
      </c>
      <c r="Y63" s="100" t="s">
        <v>5</v>
      </c>
      <c r="Z63" s="100" t="s">
        <v>5</v>
      </c>
      <c r="AA63" s="100" t="s">
        <v>5</v>
      </c>
      <c r="AB63" s="100" t="s">
        <v>5</v>
      </c>
      <c r="AC63" s="100" t="s">
        <v>5</v>
      </c>
      <c r="AD63" s="100" t="s">
        <v>5</v>
      </c>
      <c r="AE63" s="100" t="s">
        <v>5</v>
      </c>
      <c r="AF63" s="100" t="s">
        <v>5</v>
      </c>
      <c r="AG63" s="100" t="s">
        <v>5</v>
      </c>
      <c r="AH63" s="101"/>
      <c r="AI63" s="100" t="s">
        <v>5</v>
      </c>
      <c r="AJ63" s="100" t="s">
        <v>5</v>
      </c>
      <c r="AK63" s="100" t="s">
        <v>5</v>
      </c>
      <c r="AL63" s="100" t="s">
        <v>5</v>
      </c>
      <c r="AM63" s="100" t="s">
        <v>5</v>
      </c>
      <c r="AN63" s="100" t="s">
        <v>5</v>
      </c>
      <c r="AO63" s="100" t="s">
        <v>5</v>
      </c>
      <c r="AP63" s="100" t="s">
        <v>5</v>
      </c>
      <c r="AQ63" s="100" t="s">
        <v>5</v>
      </c>
      <c r="AR63" s="100" t="s">
        <v>5</v>
      </c>
      <c r="AS63" s="101"/>
      <c r="AT63" s="100" t="s">
        <v>5</v>
      </c>
      <c r="AU63" s="100" t="s">
        <v>5</v>
      </c>
      <c r="AV63" s="100" t="s">
        <v>5</v>
      </c>
      <c r="AW63" s="100" t="s">
        <v>5</v>
      </c>
      <c r="AX63" s="100" t="s">
        <v>5</v>
      </c>
      <c r="AY63" s="100" t="s">
        <v>5</v>
      </c>
      <c r="AZ63" s="100" t="s">
        <v>5</v>
      </c>
      <c r="BA63" s="100" t="s">
        <v>5</v>
      </c>
      <c r="BB63" s="100" t="s">
        <v>5</v>
      </c>
      <c r="BC63" s="100" t="s">
        <v>5</v>
      </c>
    </row>
    <row r="64" spans="1:55" ht="46" outlineLevel="1" thickBot="1" x14ac:dyDescent="0.25">
      <c r="A64" s="83">
        <f>'Raw Curriculum data'!A66</f>
        <v>53</v>
      </c>
      <c r="B64" s="83" t="str">
        <f t="shared" si="10"/>
        <v>5</v>
      </c>
      <c r="C64" s="83" t="str">
        <f t="shared" si="0"/>
        <v>5</v>
      </c>
      <c r="D64" s="84" t="str">
        <f t="shared" si="5"/>
        <v/>
      </c>
      <c r="E64" s="91" t="str">
        <f t="shared" si="35"/>
        <v>Fractions</v>
      </c>
      <c r="F64" s="91" t="str">
        <f t="shared" si="22"/>
        <v>Unit 5 S4</v>
      </c>
      <c r="G64" s="91" t="str">
        <f t="shared" si="23"/>
        <v>Session 4: Equivalent fractions</v>
      </c>
      <c r="H64" s="92" t="str">
        <f t="shared" si="24"/>
        <v>• To recognize and use b/b as the equivalent fraction convertor.</v>
      </c>
      <c r="I64" s="92" t="str">
        <f t="shared" si="25"/>
        <v xml:space="preserve">(5F2b) identify, name and write equivalent fractions of a given fraction, represented visually, including tenths and hundredths </v>
      </c>
      <c r="J64" s="93"/>
      <c r="K64" s="93"/>
      <c r="L64" s="79"/>
      <c r="M64" s="102" t="s">
        <v>5</v>
      </c>
      <c r="N64" s="102" t="s">
        <v>5</v>
      </c>
      <c r="O64" s="102" t="s">
        <v>5</v>
      </c>
      <c r="P64" s="102" t="s">
        <v>5</v>
      </c>
      <c r="Q64" s="102" t="s">
        <v>5</v>
      </c>
      <c r="R64" s="102" t="s">
        <v>5</v>
      </c>
      <c r="S64" s="102" t="s">
        <v>5</v>
      </c>
      <c r="T64" s="102" t="s">
        <v>5</v>
      </c>
      <c r="U64" s="102" t="s">
        <v>5</v>
      </c>
      <c r="V64" s="102" t="s">
        <v>5</v>
      </c>
      <c r="W64" s="101"/>
      <c r="X64" s="102" t="s">
        <v>5</v>
      </c>
      <c r="Y64" s="102" t="s">
        <v>5</v>
      </c>
      <c r="Z64" s="102" t="s">
        <v>5</v>
      </c>
      <c r="AA64" s="102" t="s">
        <v>5</v>
      </c>
      <c r="AB64" s="102" t="s">
        <v>5</v>
      </c>
      <c r="AC64" s="102" t="s">
        <v>5</v>
      </c>
      <c r="AD64" s="102" t="s">
        <v>5</v>
      </c>
      <c r="AE64" s="102" t="s">
        <v>5</v>
      </c>
      <c r="AF64" s="102" t="s">
        <v>5</v>
      </c>
      <c r="AG64" s="102" t="s">
        <v>5</v>
      </c>
      <c r="AH64" s="101"/>
      <c r="AI64" s="102" t="s">
        <v>5</v>
      </c>
      <c r="AJ64" s="102" t="s">
        <v>5</v>
      </c>
      <c r="AK64" s="102" t="s">
        <v>5</v>
      </c>
      <c r="AL64" s="102" t="s">
        <v>5</v>
      </c>
      <c r="AM64" s="102" t="s">
        <v>5</v>
      </c>
      <c r="AN64" s="102" t="s">
        <v>5</v>
      </c>
      <c r="AO64" s="102" t="s">
        <v>5</v>
      </c>
      <c r="AP64" s="102" t="s">
        <v>5</v>
      </c>
      <c r="AQ64" s="102" t="s">
        <v>5</v>
      </c>
      <c r="AR64" s="102" t="s">
        <v>5</v>
      </c>
      <c r="AS64" s="101"/>
      <c r="AT64" s="102" t="s">
        <v>5</v>
      </c>
      <c r="AU64" s="102" t="s">
        <v>5</v>
      </c>
      <c r="AV64" s="102" t="s">
        <v>5</v>
      </c>
      <c r="AW64" s="102" t="s">
        <v>5</v>
      </c>
      <c r="AX64" s="102" t="s">
        <v>5</v>
      </c>
      <c r="AY64" s="102" t="s">
        <v>5</v>
      </c>
      <c r="AZ64" s="102" t="s">
        <v>5</v>
      </c>
      <c r="BA64" s="102" t="s">
        <v>5</v>
      </c>
      <c r="BB64" s="102" t="s">
        <v>5</v>
      </c>
      <c r="BC64" s="102" t="s">
        <v>5</v>
      </c>
    </row>
    <row r="65" spans="1:55" ht="49" thickTop="1" x14ac:dyDescent="0.2">
      <c r="A65" s="83" t="str">
        <f>'Raw Curriculum data'!A67</f>
        <v/>
      </c>
      <c r="B65" s="83" t="str">
        <f t="shared" si="10"/>
        <v/>
      </c>
      <c r="C65" s="83" t="str">
        <f t="shared" si="0"/>
        <v>6</v>
      </c>
      <c r="D65" s="88" t="str">
        <f t="shared" si="5"/>
        <v/>
      </c>
      <c r="E65" s="15" t="str">
        <f>IF(D66="",IF($A66="","",VLOOKUP($A66,curriculum_data,2,FALSE)),   VLOOKUP($D66,units,2,FALSE)         )</f>
        <v>Working with fractions, decimals and percentages</v>
      </c>
      <c r="F65" s="15" t="str">
        <f t="shared" si="22"/>
        <v/>
      </c>
      <c r="G65" s="15" t="str">
        <f t="shared" si="23"/>
        <v/>
      </c>
      <c r="H65" s="89" t="str">
        <f t="shared" si="24"/>
        <v/>
      </c>
      <c r="I65" s="89" t="str">
        <f t="shared" si="25"/>
        <v/>
      </c>
      <c r="J65" s="119"/>
      <c r="K65" s="119"/>
      <c r="L65" s="90"/>
      <c r="M65" s="96" t="str">
        <f t="shared" ref="M65:BC65" ca="1" si="36">IF(COUNTA(OFFSET(M65,2,0,COUNTIF($B:$B,$D66),1))=COUNTIF(OFFSET(M65,2,0,COUNTIF($B:$B,$D66),1),Not_started)," Not started ",IF(COUNTA(OFFSET(M65,2,0,COUNTIF($B:$B,$D66),1))-COUNTIF(OFFSET(M65,2,0,COUNTIF($B:$B,$D66),1),Not_started)&lt;COUNTA(OFFSET(M65,2,0,COUNTIF($B:$B,$D66),1)),"Started",IF(COUNTA(OFFSET(M65,2,0,COUNTIF($B:$B,$D66),1))=COUNTIF(OFFSET(M65,2,0,COUNTIF($B:$B,$D66),1),Green),"Green",IF(COUNTIF(OFFSET(M65,2,0,COUNTIF($B:$B,$D66),1),Red)&gt;0,"Red","Amber")   )   )   )</f>
        <v xml:space="preserve"> Not started </v>
      </c>
      <c r="N65" s="96" t="str">
        <f t="shared" ca="1" si="36"/>
        <v xml:space="preserve"> Not started </v>
      </c>
      <c r="O65" s="96" t="str">
        <f t="shared" ca="1" si="36"/>
        <v xml:space="preserve"> Not started </v>
      </c>
      <c r="P65" s="96" t="str">
        <f t="shared" ca="1" si="36"/>
        <v xml:space="preserve"> Not started </v>
      </c>
      <c r="Q65" s="96" t="str">
        <f t="shared" ca="1" si="36"/>
        <v xml:space="preserve"> Not started </v>
      </c>
      <c r="R65" s="96" t="str">
        <f t="shared" ca="1" si="36"/>
        <v xml:space="preserve"> Not started </v>
      </c>
      <c r="S65" s="96" t="str">
        <f t="shared" ca="1" si="36"/>
        <v xml:space="preserve"> Not started </v>
      </c>
      <c r="T65" s="96" t="str">
        <f t="shared" ca="1" si="36"/>
        <v xml:space="preserve"> Not started </v>
      </c>
      <c r="U65" s="96" t="str">
        <f t="shared" ca="1" si="36"/>
        <v xml:space="preserve"> Not started </v>
      </c>
      <c r="V65" s="96" t="str">
        <f t="shared" ca="1" si="36"/>
        <v xml:space="preserve"> Not started </v>
      </c>
      <c r="W65" s="97"/>
      <c r="X65" s="96" t="str">
        <f t="shared" ca="1" si="36"/>
        <v xml:space="preserve"> Not started </v>
      </c>
      <c r="Y65" s="96" t="str">
        <f t="shared" ca="1" si="36"/>
        <v xml:space="preserve"> Not started </v>
      </c>
      <c r="Z65" s="96" t="str">
        <f t="shared" ca="1" si="36"/>
        <v xml:space="preserve"> Not started </v>
      </c>
      <c r="AA65" s="96" t="str">
        <f t="shared" ca="1" si="36"/>
        <v xml:space="preserve"> Not started </v>
      </c>
      <c r="AB65" s="96" t="str">
        <f t="shared" ca="1" si="36"/>
        <v xml:space="preserve"> Not started </v>
      </c>
      <c r="AC65" s="96" t="str">
        <f t="shared" ca="1" si="36"/>
        <v xml:space="preserve"> Not started </v>
      </c>
      <c r="AD65" s="96" t="str">
        <f t="shared" ca="1" si="36"/>
        <v xml:space="preserve"> Not started </v>
      </c>
      <c r="AE65" s="96" t="str">
        <f t="shared" ca="1" si="36"/>
        <v xml:space="preserve"> Not started </v>
      </c>
      <c r="AF65" s="96" t="str">
        <f t="shared" ca="1" si="36"/>
        <v xml:space="preserve"> Not started </v>
      </c>
      <c r="AG65" s="96" t="str">
        <f t="shared" ca="1" si="36"/>
        <v xml:space="preserve"> Not started </v>
      </c>
      <c r="AH65" s="97"/>
      <c r="AI65" s="96" t="str">
        <f t="shared" ca="1" si="36"/>
        <v xml:space="preserve"> Not started </v>
      </c>
      <c r="AJ65" s="96" t="str">
        <f t="shared" ca="1" si="36"/>
        <v xml:space="preserve"> Not started </v>
      </c>
      <c r="AK65" s="96" t="str">
        <f t="shared" ca="1" si="36"/>
        <v xml:space="preserve"> Not started </v>
      </c>
      <c r="AL65" s="96" t="str">
        <f t="shared" ca="1" si="36"/>
        <v xml:space="preserve"> Not started </v>
      </c>
      <c r="AM65" s="96" t="str">
        <f t="shared" ca="1" si="36"/>
        <v xml:space="preserve"> Not started </v>
      </c>
      <c r="AN65" s="96" t="str">
        <f t="shared" ca="1" si="36"/>
        <v xml:space="preserve"> Not started </v>
      </c>
      <c r="AO65" s="96" t="str">
        <f t="shared" ca="1" si="36"/>
        <v xml:space="preserve"> Not started </v>
      </c>
      <c r="AP65" s="96" t="str">
        <f t="shared" ca="1" si="36"/>
        <v xml:space="preserve"> Not started </v>
      </c>
      <c r="AQ65" s="96" t="str">
        <f t="shared" ca="1" si="36"/>
        <v xml:space="preserve"> Not started </v>
      </c>
      <c r="AR65" s="96" t="str">
        <f t="shared" ca="1" si="36"/>
        <v xml:space="preserve"> Not started </v>
      </c>
      <c r="AS65" s="98"/>
      <c r="AT65" s="96" t="str">
        <f t="shared" ca="1" si="36"/>
        <v xml:space="preserve"> Not started </v>
      </c>
      <c r="AU65" s="96" t="str">
        <f t="shared" ca="1" si="36"/>
        <v xml:space="preserve"> Not started </v>
      </c>
      <c r="AV65" s="96" t="str">
        <f t="shared" ca="1" si="36"/>
        <v xml:space="preserve"> Not started </v>
      </c>
      <c r="AW65" s="96" t="str">
        <f t="shared" ca="1" si="36"/>
        <v xml:space="preserve"> Not started </v>
      </c>
      <c r="AX65" s="96" t="str">
        <f t="shared" ca="1" si="36"/>
        <v xml:space="preserve"> Not started </v>
      </c>
      <c r="AY65" s="96" t="str">
        <f t="shared" ca="1" si="36"/>
        <v xml:space="preserve"> Not started </v>
      </c>
      <c r="AZ65" s="96" t="str">
        <f t="shared" ca="1" si="36"/>
        <v xml:space="preserve"> Not started </v>
      </c>
      <c r="BA65" s="96" t="str">
        <f t="shared" ca="1" si="36"/>
        <v xml:space="preserve"> Not started </v>
      </c>
      <c r="BB65" s="96" t="str">
        <f t="shared" ca="1" si="36"/>
        <v xml:space="preserve"> Not started </v>
      </c>
      <c r="BC65" s="96" t="str">
        <f t="shared" ca="1" si="36"/>
        <v xml:space="preserve"> Not started </v>
      </c>
    </row>
    <row r="66" spans="1:55" ht="16" x14ac:dyDescent="0.2">
      <c r="A66" s="83" t="str">
        <f>'Raw Curriculum data'!A68</f>
        <v/>
      </c>
      <c r="B66" s="83" t="str">
        <f t="shared" si="10"/>
        <v/>
      </c>
      <c r="C66" s="83" t="str">
        <f t="shared" si="0"/>
        <v>6</v>
      </c>
      <c r="D66" s="84" t="str">
        <f t="shared" si="5"/>
        <v>6</v>
      </c>
      <c r="E66" s="3"/>
      <c r="F66" s="3" t="str">
        <f t="shared" si="22"/>
        <v/>
      </c>
      <c r="G66" s="3" t="str">
        <f t="shared" si="23"/>
        <v/>
      </c>
      <c r="H66" s="85" t="str">
        <f t="shared" si="24"/>
        <v/>
      </c>
      <c r="I66" s="85" t="str">
        <f t="shared" si="25"/>
        <v/>
      </c>
      <c r="J66" s="80"/>
      <c r="K66" s="80"/>
      <c r="L66" s="79"/>
      <c r="M66" s="99" t="str">
        <f t="shared" ref="M66:BA66" ca="1" si="37">CONCATENATE(COUNTIF(OFFSET(M65,2,0,COUNTIF($B:$B,$D66),1),Green)," out of ",COUNTA(OFFSET(M65,2,0,COUNTIF($B:$B,$D66),1)))</f>
        <v>0 out of 10</v>
      </c>
      <c r="N66" s="99" t="str">
        <f t="shared" ca="1" si="37"/>
        <v>0 out of 10</v>
      </c>
      <c r="O66" s="99" t="str">
        <f t="shared" ca="1" si="37"/>
        <v>0 out of 10</v>
      </c>
      <c r="P66" s="99" t="str">
        <f t="shared" ca="1" si="37"/>
        <v>0 out of 10</v>
      </c>
      <c r="Q66" s="99" t="str">
        <f t="shared" ca="1" si="37"/>
        <v>0 out of 10</v>
      </c>
      <c r="R66" s="99" t="str">
        <f t="shared" ca="1" si="37"/>
        <v>0 out of 10</v>
      </c>
      <c r="S66" s="99" t="str">
        <f t="shared" ca="1" si="37"/>
        <v>0 out of 10</v>
      </c>
      <c r="T66" s="99" t="str">
        <f t="shared" ca="1" si="37"/>
        <v>0 out of 10</v>
      </c>
      <c r="U66" s="99" t="str">
        <f t="shared" ca="1" si="37"/>
        <v>0 out of 10</v>
      </c>
      <c r="V66" s="99" t="str">
        <f t="shared" ca="1" si="37"/>
        <v>0 out of 10</v>
      </c>
      <c r="W66" s="94"/>
      <c r="X66" s="99" t="str">
        <f t="shared" ca="1" si="37"/>
        <v>0 out of 10</v>
      </c>
      <c r="Y66" s="99" t="str">
        <f t="shared" ca="1" si="37"/>
        <v>0 out of 10</v>
      </c>
      <c r="Z66" s="99" t="str">
        <f t="shared" ca="1" si="37"/>
        <v>0 out of 10</v>
      </c>
      <c r="AA66" s="99" t="str">
        <f t="shared" ca="1" si="37"/>
        <v>0 out of 10</v>
      </c>
      <c r="AB66" s="99" t="str">
        <f t="shared" ca="1" si="37"/>
        <v>0 out of 10</v>
      </c>
      <c r="AC66" s="99" t="str">
        <f t="shared" ca="1" si="37"/>
        <v>0 out of 10</v>
      </c>
      <c r="AD66" s="99" t="str">
        <f t="shared" ca="1" si="37"/>
        <v>0 out of 10</v>
      </c>
      <c r="AE66" s="99" t="str">
        <f t="shared" ca="1" si="37"/>
        <v>0 out of 10</v>
      </c>
      <c r="AF66" s="99" t="str">
        <f t="shared" ref="AF66" ca="1" si="38">CONCATENATE(COUNTIF(OFFSET(AF65,2,0,COUNTIF($B:$B,$D66),1),Green)," out of ",COUNTA(OFFSET(AF65,2,0,COUNTIF($B:$B,$D66),1)))</f>
        <v>0 out of 10</v>
      </c>
      <c r="AG66" s="99" t="str">
        <f t="shared" ca="1" si="37"/>
        <v>0 out of 10</v>
      </c>
      <c r="AH66" s="94"/>
      <c r="AI66" s="99" t="str">
        <f t="shared" ca="1" si="37"/>
        <v>0 out of 10</v>
      </c>
      <c r="AJ66" s="99" t="str">
        <f t="shared" ca="1" si="37"/>
        <v>0 out of 10</v>
      </c>
      <c r="AK66" s="99" t="str">
        <f t="shared" ca="1" si="37"/>
        <v>0 out of 10</v>
      </c>
      <c r="AL66" s="99" t="str">
        <f t="shared" ca="1" si="37"/>
        <v>0 out of 10</v>
      </c>
      <c r="AM66" s="99" t="str">
        <f t="shared" ca="1" si="37"/>
        <v>0 out of 10</v>
      </c>
      <c r="AN66" s="99" t="str">
        <f t="shared" ca="1" si="37"/>
        <v>0 out of 10</v>
      </c>
      <c r="AO66" s="99" t="str">
        <f t="shared" ca="1" si="37"/>
        <v>0 out of 10</v>
      </c>
      <c r="AP66" s="99" t="str">
        <f t="shared" ca="1" si="37"/>
        <v>0 out of 10</v>
      </c>
      <c r="AQ66" s="99" t="str">
        <f t="shared" ca="1" si="37"/>
        <v>0 out of 10</v>
      </c>
      <c r="AR66" s="99" t="str">
        <f t="shared" ca="1" si="37"/>
        <v>0 out of 10</v>
      </c>
      <c r="AS66" s="94"/>
      <c r="AT66" s="99" t="str">
        <f t="shared" ca="1" si="37"/>
        <v>0 out of 10</v>
      </c>
      <c r="AU66" s="99" t="str">
        <f t="shared" ca="1" si="37"/>
        <v>0 out of 10</v>
      </c>
      <c r="AV66" s="99" t="str">
        <f t="shared" ca="1" si="37"/>
        <v>0 out of 10</v>
      </c>
      <c r="AW66" s="99" t="str">
        <f t="shared" ca="1" si="37"/>
        <v>0 out of 10</v>
      </c>
      <c r="AX66" s="99" t="str">
        <f t="shared" ca="1" si="37"/>
        <v>0 out of 10</v>
      </c>
      <c r="AY66" s="99" t="str">
        <f t="shared" ca="1" si="37"/>
        <v>0 out of 10</v>
      </c>
      <c r="AZ66" s="99" t="str">
        <f t="shared" ca="1" si="37"/>
        <v>0 out of 10</v>
      </c>
      <c r="BA66" s="99" t="str">
        <f t="shared" ca="1" si="37"/>
        <v>0 out of 10</v>
      </c>
      <c r="BB66" s="99" t="str">
        <f t="shared" ref="BB66:BC66" ca="1" si="39">CONCATENATE(COUNTIF(OFFSET(BB65,2,0,COUNTIF($B:$B,$D66),1),Green)," out of ",COUNTA(OFFSET(BB65,2,0,COUNTIF($B:$B,$D66),1)))</f>
        <v>0 out of 10</v>
      </c>
      <c r="BC66" s="99" t="str">
        <f t="shared" ca="1" si="39"/>
        <v>0 out of 10</v>
      </c>
    </row>
    <row r="67" spans="1:55" ht="48" outlineLevel="1" x14ac:dyDescent="0.2">
      <c r="A67" s="83">
        <f>'Raw Curriculum data'!A69</f>
        <v>54</v>
      </c>
      <c r="B67" s="83" t="str">
        <f t="shared" si="10"/>
        <v>6</v>
      </c>
      <c r="C67" s="83" t="str">
        <f t="shared" ref="C67:C130" si="40">IF(B67="",IF(D67="",D68,D67),B67)</f>
        <v>6</v>
      </c>
      <c r="D67" s="84" t="str">
        <f t="shared" si="5"/>
        <v/>
      </c>
      <c r="E67" s="3" t="str">
        <f t="shared" ref="E67:E76" si="41">IF(D67="",IF($A67="","",VLOOKUP($A67,curriculum_data,2,FALSE)),   VLOOKUP($D67,units,2,FALSE)         )</f>
        <v>Working with fractions, decimals and percentages</v>
      </c>
      <c r="F67" s="3" t="str">
        <f t="shared" si="22"/>
        <v>Unit 6 S1</v>
      </c>
      <c r="G67" s="3" t="str">
        <f t="shared" si="23"/>
        <v>Session 1: Adding and subtracting fractions (same denominator)</v>
      </c>
      <c r="H67" s="85" t="str">
        <f t="shared" si="24"/>
        <v>• To be able to add and subtract two (or more) fractions with the same denominator.</v>
      </c>
      <c r="I67" s="85" t="str">
        <f t="shared" si="25"/>
        <v xml:space="preserve">(4F4) add and subtract fractions with the same denominator </v>
      </c>
      <c r="J67" s="80"/>
      <c r="K67" s="80"/>
      <c r="L67" s="79"/>
      <c r="M67" s="100" t="s">
        <v>5</v>
      </c>
      <c r="N67" s="100" t="s">
        <v>5</v>
      </c>
      <c r="O67" s="100" t="s">
        <v>5</v>
      </c>
      <c r="P67" s="100" t="s">
        <v>5</v>
      </c>
      <c r="Q67" s="100" t="s">
        <v>5</v>
      </c>
      <c r="R67" s="100" t="s">
        <v>5</v>
      </c>
      <c r="S67" s="100" t="s">
        <v>5</v>
      </c>
      <c r="T67" s="100" t="s">
        <v>5</v>
      </c>
      <c r="U67" s="100" t="s">
        <v>5</v>
      </c>
      <c r="V67" s="100" t="s">
        <v>5</v>
      </c>
      <c r="W67" s="101"/>
      <c r="X67" s="100" t="s">
        <v>5</v>
      </c>
      <c r="Y67" s="100" t="s">
        <v>5</v>
      </c>
      <c r="Z67" s="100" t="s">
        <v>5</v>
      </c>
      <c r="AA67" s="100" t="s">
        <v>5</v>
      </c>
      <c r="AB67" s="100" t="s">
        <v>5</v>
      </c>
      <c r="AC67" s="100" t="s">
        <v>5</v>
      </c>
      <c r="AD67" s="100" t="s">
        <v>5</v>
      </c>
      <c r="AE67" s="100" t="s">
        <v>5</v>
      </c>
      <c r="AF67" s="100" t="s">
        <v>5</v>
      </c>
      <c r="AG67" s="100" t="s">
        <v>5</v>
      </c>
      <c r="AH67" s="101"/>
      <c r="AI67" s="100" t="s">
        <v>5</v>
      </c>
      <c r="AJ67" s="100" t="s">
        <v>5</v>
      </c>
      <c r="AK67" s="100" t="s">
        <v>5</v>
      </c>
      <c r="AL67" s="100" t="s">
        <v>5</v>
      </c>
      <c r="AM67" s="100" t="s">
        <v>5</v>
      </c>
      <c r="AN67" s="100" t="s">
        <v>5</v>
      </c>
      <c r="AO67" s="100" t="s">
        <v>5</v>
      </c>
      <c r="AP67" s="100" t="s">
        <v>5</v>
      </c>
      <c r="AQ67" s="100" t="s">
        <v>5</v>
      </c>
      <c r="AR67" s="100" t="s">
        <v>5</v>
      </c>
      <c r="AS67" s="101"/>
      <c r="AT67" s="100" t="s">
        <v>5</v>
      </c>
      <c r="AU67" s="100" t="s">
        <v>5</v>
      </c>
      <c r="AV67" s="100" t="s">
        <v>5</v>
      </c>
      <c r="AW67" s="100" t="s">
        <v>5</v>
      </c>
      <c r="AX67" s="100" t="s">
        <v>5</v>
      </c>
      <c r="AY67" s="100" t="s">
        <v>5</v>
      </c>
      <c r="AZ67" s="100" t="s">
        <v>5</v>
      </c>
      <c r="BA67" s="100" t="s">
        <v>5</v>
      </c>
      <c r="BB67" s="100" t="s">
        <v>5</v>
      </c>
      <c r="BC67" s="100" t="s">
        <v>5</v>
      </c>
    </row>
    <row r="68" spans="1:55" ht="48" outlineLevel="1" x14ac:dyDescent="0.2">
      <c r="A68" s="83">
        <f>'Raw Curriculum data'!A70</f>
        <v>55</v>
      </c>
      <c r="B68" s="83" t="str">
        <f t="shared" si="10"/>
        <v>6</v>
      </c>
      <c r="C68" s="83" t="str">
        <f t="shared" si="40"/>
        <v>6</v>
      </c>
      <c r="D68" s="84" t="str">
        <f t="shared" ref="D68:D131" si="42">IF(G68="",B69,"")</f>
        <v/>
      </c>
      <c r="E68" s="3" t="str">
        <f t="shared" si="41"/>
        <v>Working with fractions, decimals and percentages</v>
      </c>
      <c r="F68" s="3" t="str">
        <f t="shared" ref="F68:F99" si="43">IF($A68="","",VLOOKUP($A68,curriculum_data,3,FALSE))</f>
        <v>Unit 6 S1</v>
      </c>
      <c r="G68" s="3" t="str">
        <f t="shared" ref="G68:G99" si="44">IF($A68="","",VLOOKUP($A68,curriculum_data,4,FALSE))</f>
        <v>Session 1: Adding and subtracting fractions (same denominator)</v>
      </c>
      <c r="H68" s="85" t="str">
        <f t="shared" ref="H68:H99" si="45">IF($A68="","",VLOOKUP($A68,curriculum_data,5,FALSE))</f>
        <v>• To understand how denominators and numerators are manipulated in these calculations.</v>
      </c>
      <c r="I68" s="85" t="str">
        <f t="shared" ref="I68:I99" si="46">IF($A68="","",VLOOKUP($A68,curriculum_data,6,FALSE))</f>
        <v xml:space="preserve">(5F4) add and subtract fractions with the same denominator and denominators that are multiples of the same number </v>
      </c>
      <c r="J68" s="80"/>
      <c r="K68" s="80"/>
      <c r="L68" s="79"/>
      <c r="M68" s="100" t="s">
        <v>5</v>
      </c>
      <c r="N68" s="100" t="s">
        <v>5</v>
      </c>
      <c r="O68" s="100" t="s">
        <v>5</v>
      </c>
      <c r="P68" s="100" t="s">
        <v>5</v>
      </c>
      <c r="Q68" s="100" t="s">
        <v>5</v>
      </c>
      <c r="R68" s="100" t="s">
        <v>5</v>
      </c>
      <c r="S68" s="100" t="s">
        <v>5</v>
      </c>
      <c r="T68" s="100" t="s">
        <v>5</v>
      </c>
      <c r="U68" s="100" t="s">
        <v>5</v>
      </c>
      <c r="V68" s="100" t="s">
        <v>5</v>
      </c>
      <c r="W68" s="101"/>
      <c r="X68" s="100" t="s">
        <v>5</v>
      </c>
      <c r="Y68" s="100" t="s">
        <v>5</v>
      </c>
      <c r="Z68" s="100" t="s">
        <v>5</v>
      </c>
      <c r="AA68" s="100" t="s">
        <v>5</v>
      </c>
      <c r="AB68" s="100" t="s">
        <v>5</v>
      </c>
      <c r="AC68" s="100" t="s">
        <v>5</v>
      </c>
      <c r="AD68" s="100" t="s">
        <v>5</v>
      </c>
      <c r="AE68" s="100" t="s">
        <v>5</v>
      </c>
      <c r="AF68" s="100" t="s">
        <v>5</v>
      </c>
      <c r="AG68" s="100" t="s">
        <v>5</v>
      </c>
      <c r="AH68" s="101"/>
      <c r="AI68" s="100" t="s">
        <v>5</v>
      </c>
      <c r="AJ68" s="100" t="s">
        <v>5</v>
      </c>
      <c r="AK68" s="100" t="s">
        <v>5</v>
      </c>
      <c r="AL68" s="100" t="s">
        <v>5</v>
      </c>
      <c r="AM68" s="100" t="s">
        <v>5</v>
      </c>
      <c r="AN68" s="100" t="s">
        <v>5</v>
      </c>
      <c r="AO68" s="100" t="s">
        <v>5</v>
      </c>
      <c r="AP68" s="100" t="s">
        <v>5</v>
      </c>
      <c r="AQ68" s="100" t="s">
        <v>5</v>
      </c>
      <c r="AR68" s="100" t="s">
        <v>5</v>
      </c>
      <c r="AS68" s="101"/>
      <c r="AT68" s="100" t="s">
        <v>5</v>
      </c>
      <c r="AU68" s="100" t="s">
        <v>5</v>
      </c>
      <c r="AV68" s="100" t="s">
        <v>5</v>
      </c>
      <c r="AW68" s="100" t="s">
        <v>5</v>
      </c>
      <c r="AX68" s="100" t="s">
        <v>5</v>
      </c>
      <c r="AY68" s="100" t="s">
        <v>5</v>
      </c>
      <c r="AZ68" s="100" t="s">
        <v>5</v>
      </c>
      <c r="BA68" s="100" t="s">
        <v>5</v>
      </c>
      <c r="BB68" s="100" t="s">
        <v>5</v>
      </c>
      <c r="BC68" s="100" t="s">
        <v>5</v>
      </c>
    </row>
    <row r="69" spans="1:55" ht="48" outlineLevel="1" x14ac:dyDescent="0.2">
      <c r="A69" s="83">
        <f>'Raw Curriculum data'!A71</f>
        <v>56</v>
      </c>
      <c r="B69" s="83" t="str">
        <f t="shared" ref="B69:B132" si="47">IF(F69="","",MID(F69,6,FIND(" S",F69)-6))</f>
        <v>6</v>
      </c>
      <c r="C69" s="83" t="str">
        <f t="shared" si="40"/>
        <v>6</v>
      </c>
      <c r="D69" s="84" t="str">
        <f t="shared" si="42"/>
        <v/>
      </c>
      <c r="E69" s="3" t="str">
        <f t="shared" si="41"/>
        <v>Working with fractions, decimals and percentages</v>
      </c>
      <c r="F69" s="3" t="str">
        <f t="shared" si="43"/>
        <v>Unit 6 S2</v>
      </c>
      <c r="G69" s="3" t="str">
        <f t="shared" si="44"/>
        <v>Session 2: Fractions and decimal equivalents</v>
      </c>
      <c r="H69" s="85" t="str">
        <f t="shared" si="45"/>
        <v>• To recognize common fractions and their decimal fractions equivalents (e.g. 1/2 = 0·5, 1/4 = 0·25, 4/10 = 0·4).</v>
      </c>
      <c r="I69" s="85" t="str">
        <f t="shared" si="46"/>
        <v xml:space="preserve">(4F6a) recognise and write decimal equivalents to 1/4, 1/2, 3/4 </v>
      </c>
      <c r="J69" s="80"/>
      <c r="K69" s="80"/>
      <c r="L69" s="79"/>
      <c r="M69" s="100" t="s">
        <v>5</v>
      </c>
      <c r="N69" s="100" t="s">
        <v>5</v>
      </c>
      <c r="O69" s="100" t="s">
        <v>5</v>
      </c>
      <c r="P69" s="100" t="s">
        <v>5</v>
      </c>
      <c r="Q69" s="100" t="s">
        <v>5</v>
      </c>
      <c r="R69" s="100" t="s">
        <v>5</v>
      </c>
      <c r="S69" s="100" t="s">
        <v>5</v>
      </c>
      <c r="T69" s="100" t="s">
        <v>5</v>
      </c>
      <c r="U69" s="100" t="s">
        <v>5</v>
      </c>
      <c r="V69" s="100" t="s">
        <v>5</v>
      </c>
      <c r="W69" s="101"/>
      <c r="X69" s="100" t="s">
        <v>5</v>
      </c>
      <c r="Y69" s="100" t="s">
        <v>5</v>
      </c>
      <c r="Z69" s="100" t="s">
        <v>5</v>
      </c>
      <c r="AA69" s="100" t="s">
        <v>5</v>
      </c>
      <c r="AB69" s="100" t="s">
        <v>5</v>
      </c>
      <c r="AC69" s="100" t="s">
        <v>5</v>
      </c>
      <c r="AD69" s="100" t="s">
        <v>5</v>
      </c>
      <c r="AE69" s="100" t="s">
        <v>5</v>
      </c>
      <c r="AF69" s="100" t="s">
        <v>5</v>
      </c>
      <c r="AG69" s="100" t="s">
        <v>5</v>
      </c>
      <c r="AH69" s="101"/>
      <c r="AI69" s="100" t="s">
        <v>5</v>
      </c>
      <c r="AJ69" s="100" t="s">
        <v>5</v>
      </c>
      <c r="AK69" s="100" t="s">
        <v>5</v>
      </c>
      <c r="AL69" s="100" t="s">
        <v>5</v>
      </c>
      <c r="AM69" s="100" t="s">
        <v>5</v>
      </c>
      <c r="AN69" s="100" t="s">
        <v>5</v>
      </c>
      <c r="AO69" s="100" t="s">
        <v>5</v>
      </c>
      <c r="AP69" s="100" t="s">
        <v>5</v>
      </c>
      <c r="AQ69" s="100" t="s">
        <v>5</v>
      </c>
      <c r="AR69" s="100" t="s">
        <v>5</v>
      </c>
      <c r="AS69" s="101"/>
      <c r="AT69" s="100" t="s">
        <v>5</v>
      </c>
      <c r="AU69" s="100" t="s">
        <v>5</v>
      </c>
      <c r="AV69" s="100" t="s">
        <v>5</v>
      </c>
      <c r="AW69" s="100" t="s">
        <v>5</v>
      </c>
      <c r="AX69" s="100" t="s">
        <v>5</v>
      </c>
      <c r="AY69" s="100" t="s">
        <v>5</v>
      </c>
      <c r="AZ69" s="100" t="s">
        <v>5</v>
      </c>
      <c r="BA69" s="100" t="s">
        <v>5</v>
      </c>
      <c r="BB69" s="100" t="s">
        <v>5</v>
      </c>
      <c r="BC69" s="100" t="s">
        <v>5</v>
      </c>
    </row>
    <row r="70" spans="1:55" ht="48" outlineLevel="1" x14ac:dyDescent="0.2">
      <c r="A70" s="83">
        <f>'Raw Curriculum data'!A72</f>
        <v>57</v>
      </c>
      <c r="B70" s="83" t="str">
        <f t="shared" si="47"/>
        <v>6</v>
      </c>
      <c r="C70" s="83" t="str">
        <f t="shared" si="40"/>
        <v>6</v>
      </c>
      <c r="D70" s="84" t="str">
        <f t="shared" si="42"/>
        <v/>
      </c>
      <c r="E70" s="3" t="str">
        <f t="shared" si="41"/>
        <v>Working with fractions, decimals and percentages</v>
      </c>
      <c r="F70" s="3" t="str">
        <f t="shared" si="43"/>
        <v>Unit 6 S2</v>
      </c>
      <c r="G70" s="3" t="str">
        <f t="shared" si="44"/>
        <v>Session 2: Fractions and decimal equivalents</v>
      </c>
      <c r="H70" s="85" t="str">
        <f t="shared" si="45"/>
        <v>• To compare and order decimal fractions (e.g. 0·1 is 10 times bigger than 0·01).</v>
      </c>
      <c r="I70" s="85" t="str">
        <f t="shared" si="46"/>
        <v xml:space="preserve">(4F8) compare numbers with the same number of decimal places up to two decimal places </v>
      </c>
      <c r="J70" s="80"/>
      <c r="K70" s="80"/>
      <c r="L70" s="79"/>
      <c r="M70" s="100" t="s">
        <v>5</v>
      </c>
      <c r="N70" s="100" t="s">
        <v>5</v>
      </c>
      <c r="O70" s="100" t="s">
        <v>5</v>
      </c>
      <c r="P70" s="100" t="s">
        <v>5</v>
      </c>
      <c r="Q70" s="100" t="s">
        <v>5</v>
      </c>
      <c r="R70" s="100" t="s">
        <v>5</v>
      </c>
      <c r="S70" s="100" t="s">
        <v>5</v>
      </c>
      <c r="T70" s="100" t="s">
        <v>5</v>
      </c>
      <c r="U70" s="100" t="s">
        <v>5</v>
      </c>
      <c r="V70" s="100" t="s">
        <v>5</v>
      </c>
      <c r="W70" s="101"/>
      <c r="X70" s="100" t="s">
        <v>5</v>
      </c>
      <c r="Y70" s="100" t="s">
        <v>5</v>
      </c>
      <c r="Z70" s="100" t="s">
        <v>5</v>
      </c>
      <c r="AA70" s="100" t="s">
        <v>5</v>
      </c>
      <c r="AB70" s="100" t="s">
        <v>5</v>
      </c>
      <c r="AC70" s="100" t="s">
        <v>5</v>
      </c>
      <c r="AD70" s="100" t="s">
        <v>5</v>
      </c>
      <c r="AE70" s="100" t="s">
        <v>5</v>
      </c>
      <c r="AF70" s="100" t="s">
        <v>5</v>
      </c>
      <c r="AG70" s="100" t="s">
        <v>5</v>
      </c>
      <c r="AH70" s="101"/>
      <c r="AI70" s="100" t="s">
        <v>5</v>
      </c>
      <c r="AJ70" s="100" t="s">
        <v>5</v>
      </c>
      <c r="AK70" s="100" t="s">
        <v>5</v>
      </c>
      <c r="AL70" s="100" t="s">
        <v>5</v>
      </c>
      <c r="AM70" s="100" t="s">
        <v>5</v>
      </c>
      <c r="AN70" s="100" t="s">
        <v>5</v>
      </c>
      <c r="AO70" s="100" t="s">
        <v>5</v>
      </c>
      <c r="AP70" s="100" t="s">
        <v>5</v>
      </c>
      <c r="AQ70" s="100" t="s">
        <v>5</v>
      </c>
      <c r="AR70" s="100" t="s">
        <v>5</v>
      </c>
      <c r="AS70" s="101"/>
      <c r="AT70" s="100" t="s">
        <v>5</v>
      </c>
      <c r="AU70" s="100" t="s">
        <v>5</v>
      </c>
      <c r="AV70" s="100" t="s">
        <v>5</v>
      </c>
      <c r="AW70" s="100" t="s">
        <v>5</v>
      </c>
      <c r="AX70" s="100" t="s">
        <v>5</v>
      </c>
      <c r="AY70" s="100" t="s">
        <v>5</v>
      </c>
      <c r="AZ70" s="100" t="s">
        <v>5</v>
      </c>
      <c r="BA70" s="100" t="s">
        <v>5</v>
      </c>
      <c r="BB70" s="100" t="s">
        <v>5</v>
      </c>
      <c r="BC70" s="100" t="s">
        <v>5</v>
      </c>
    </row>
    <row r="71" spans="1:55" ht="75" outlineLevel="1" x14ac:dyDescent="0.2">
      <c r="A71" s="83">
        <f>'Raw Curriculum data'!A73</f>
        <v>58</v>
      </c>
      <c r="B71" s="83" t="str">
        <f t="shared" si="47"/>
        <v>6</v>
      </c>
      <c r="C71" s="83" t="str">
        <f t="shared" si="40"/>
        <v>6</v>
      </c>
      <c r="D71" s="84" t="str">
        <f t="shared" si="42"/>
        <v/>
      </c>
      <c r="E71" s="3" t="str">
        <f t="shared" si="41"/>
        <v>Working with fractions, decimals and percentages</v>
      </c>
      <c r="F71" s="3" t="str">
        <f t="shared" si="43"/>
        <v>Unit 6 S3</v>
      </c>
      <c r="G71" s="3" t="str">
        <f t="shared" si="44"/>
        <v>Session 3: Percentages</v>
      </c>
      <c r="H71" s="85" t="str">
        <f t="shared" si="45"/>
        <v>• To know that percentages are a way of expressing hundredths.</v>
      </c>
      <c r="I71" s="85" t="str">
        <f t="shared" si="46"/>
        <v xml:space="preserve">(5F11) recognise the per cent symbol (%) and understand that per cent relates to ‘number of parts per hundred’, and write percentages as a fraction with denominator 100, and as a decimal </v>
      </c>
      <c r="J71" s="80"/>
      <c r="K71" s="80"/>
      <c r="L71" s="79"/>
      <c r="M71" s="100" t="s">
        <v>5</v>
      </c>
      <c r="N71" s="100" t="s">
        <v>5</v>
      </c>
      <c r="O71" s="100" t="s">
        <v>5</v>
      </c>
      <c r="P71" s="100" t="s">
        <v>5</v>
      </c>
      <c r="Q71" s="100" t="s">
        <v>5</v>
      </c>
      <c r="R71" s="100" t="s">
        <v>5</v>
      </c>
      <c r="S71" s="100" t="s">
        <v>5</v>
      </c>
      <c r="T71" s="100" t="s">
        <v>5</v>
      </c>
      <c r="U71" s="100" t="s">
        <v>5</v>
      </c>
      <c r="V71" s="100" t="s">
        <v>5</v>
      </c>
      <c r="W71" s="101"/>
      <c r="X71" s="100" t="s">
        <v>5</v>
      </c>
      <c r="Y71" s="100" t="s">
        <v>5</v>
      </c>
      <c r="Z71" s="100" t="s">
        <v>5</v>
      </c>
      <c r="AA71" s="100" t="s">
        <v>5</v>
      </c>
      <c r="AB71" s="100" t="s">
        <v>5</v>
      </c>
      <c r="AC71" s="100" t="s">
        <v>5</v>
      </c>
      <c r="AD71" s="100" t="s">
        <v>5</v>
      </c>
      <c r="AE71" s="100" t="s">
        <v>5</v>
      </c>
      <c r="AF71" s="100" t="s">
        <v>5</v>
      </c>
      <c r="AG71" s="100" t="s">
        <v>5</v>
      </c>
      <c r="AH71" s="101"/>
      <c r="AI71" s="100" t="s">
        <v>5</v>
      </c>
      <c r="AJ71" s="100" t="s">
        <v>5</v>
      </c>
      <c r="AK71" s="100" t="s">
        <v>5</v>
      </c>
      <c r="AL71" s="100" t="s">
        <v>5</v>
      </c>
      <c r="AM71" s="100" t="s">
        <v>5</v>
      </c>
      <c r="AN71" s="100" t="s">
        <v>5</v>
      </c>
      <c r="AO71" s="100" t="s">
        <v>5</v>
      </c>
      <c r="AP71" s="100" t="s">
        <v>5</v>
      </c>
      <c r="AQ71" s="100" t="s">
        <v>5</v>
      </c>
      <c r="AR71" s="100" t="s">
        <v>5</v>
      </c>
      <c r="AS71" s="101"/>
      <c r="AT71" s="100" t="s">
        <v>5</v>
      </c>
      <c r="AU71" s="100" t="s">
        <v>5</v>
      </c>
      <c r="AV71" s="100" t="s">
        <v>5</v>
      </c>
      <c r="AW71" s="100" t="s">
        <v>5</v>
      </c>
      <c r="AX71" s="100" t="s">
        <v>5</v>
      </c>
      <c r="AY71" s="100" t="s">
        <v>5</v>
      </c>
      <c r="AZ71" s="100" t="s">
        <v>5</v>
      </c>
      <c r="BA71" s="100" t="s">
        <v>5</v>
      </c>
      <c r="BB71" s="100" t="s">
        <v>5</v>
      </c>
      <c r="BC71" s="100" t="s">
        <v>5</v>
      </c>
    </row>
    <row r="72" spans="1:55" ht="75" outlineLevel="1" x14ac:dyDescent="0.2">
      <c r="A72" s="83">
        <f>'Raw Curriculum data'!A74</f>
        <v>59</v>
      </c>
      <c r="B72" s="83" t="str">
        <f t="shared" si="47"/>
        <v>6</v>
      </c>
      <c r="C72" s="83" t="str">
        <f t="shared" si="40"/>
        <v>6</v>
      </c>
      <c r="D72" s="84" t="str">
        <f t="shared" si="42"/>
        <v/>
      </c>
      <c r="E72" s="3" t="str">
        <f t="shared" si="41"/>
        <v>Working with fractions, decimals and percentages</v>
      </c>
      <c r="F72" s="3" t="str">
        <f t="shared" si="43"/>
        <v>Unit 6 S3</v>
      </c>
      <c r="G72" s="3" t="str">
        <f t="shared" si="44"/>
        <v>Session 3: Percentages</v>
      </c>
      <c r="H72" s="85" t="str">
        <f t="shared" si="45"/>
        <v>• To be able to work out simple percentages of amounts (e.g. 25% of 200, 1% of 400).</v>
      </c>
      <c r="I72" s="85" t="str">
        <f t="shared" si="46"/>
        <v xml:space="preserve">(5F11) recognise the per cent symbol (%) and understand that per cent relates to ‘number of parts per hundred’, and write percentages as a fraction with denominator 100, and as a decimal </v>
      </c>
      <c r="J72" s="80"/>
      <c r="K72" s="80"/>
      <c r="L72" s="79"/>
      <c r="M72" s="100" t="s">
        <v>5</v>
      </c>
      <c r="N72" s="100" t="s">
        <v>5</v>
      </c>
      <c r="O72" s="100" t="s">
        <v>5</v>
      </c>
      <c r="P72" s="100" t="s">
        <v>5</v>
      </c>
      <c r="Q72" s="100" t="s">
        <v>5</v>
      </c>
      <c r="R72" s="100" t="s">
        <v>5</v>
      </c>
      <c r="S72" s="100" t="s">
        <v>5</v>
      </c>
      <c r="T72" s="100" t="s">
        <v>5</v>
      </c>
      <c r="U72" s="100" t="s">
        <v>5</v>
      </c>
      <c r="V72" s="100" t="s">
        <v>5</v>
      </c>
      <c r="W72" s="101"/>
      <c r="X72" s="100" t="s">
        <v>5</v>
      </c>
      <c r="Y72" s="100" t="s">
        <v>5</v>
      </c>
      <c r="Z72" s="100" t="s">
        <v>5</v>
      </c>
      <c r="AA72" s="100" t="s">
        <v>5</v>
      </c>
      <c r="AB72" s="100" t="s">
        <v>5</v>
      </c>
      <c r="AC72" s="100" t="s">
        <v>5</v>
      </c>
      <c r="AD72" s="100" t="s">
        <v>5</v>
      </c>
      <c r="AE72" s="100" t="s">
        <v>5</v>
      </c>
      <c r="AF72" s="100" t="s">
        <v>5</v>
      </c>
      <c r="AG72" s="100" t="s">
        <v>5</v>
      </c>
      <c r="AH72" s="101"/>
      <c r="AI72" s="100" t="s">
        <v>5</v>
      </c>
      <c r="AJ72" s="100" t="s">
        <v>5</v>
      </c>
      <c r="AK72" s="100" t="s">
        <v>5</v>
      </c>
      <c r="AL72" s="100" t="s">
        <v>5</v>
      </c>
      <c r="AM72" s="100" t="s">
        <v>5</v>
      </c>
      <c r="AN72" s="100" t="s">
        <v>5</v>
      </c>
      <c r="AO72" s="100" t="s">
        <v>5</v>
      </c>
      <c r="AP72" s="100" t="s">
        <v>5</v>
      </c>
      <c r="AQ72" s="100" t="s">
        <v>5</v>
      </c>
      <c r="AR72" s="100" t="s">
        <v>5</v>
      </c>
      <c r="AS72" s="101"/>
      <c r="AT72" s="100" t="s">
        <v>5</v>
      </c>
      <c r="AU72" s="100" t="s">
        <v>5</v>
      </c>
      <c r="AV72" s="100" t="s">
        <v>5</v>
      </c>
      <c r="AW72" s="100" t="s">
        <v>5</v>
      </c>
      <c r="AX72" s="100" t="s">
        <v>5</v>
      </c>
      <c r="AY72" s="100" t="s">
        <v>5</v>
      </c>
      <c r="AZ72" s="100" t="s">
        <v>5</v>
      </c>
      <c r="BA72" s="100" t="s">
        <v>5</v>
      </c>
      <c r="BB72" s="100" t="s">
        <v>5</v>
      </c>
      <c r="BC72" s="100" t="s">
        <v>5</v>
      </c>
    </row>
    <row r="73" spans="1:55" ht="75" outlineLevel="1" x14ac:dyDescent="0.2">
      <c r="A73" s="83">
        <f>'Raw Curriculum data'!A75</f>
        <v>60</v>
      </c>
      <c r="B73" s="83" t="str">
        <f t="shared" si="47"/>
        <v>6</v>
      </c>
      <c r="C73" s="83" t="str">
        <f t="shared" si="40"/>
        <v>6</v>
      </c>
      <c r="D73" s="84" t="str">
        <f t="shared" si="42"/>
        <v/>
      </c>
      <c r="E73" s="3" t="str">
        <f t="shared" si="41"/>
        <v>Working with fractions, decimals and percentages</v>
      </c>
      <c r="F73" s="3" t="str">
        <f t="shared" si="43"/>
        <v>Unit 6 S3</v>
      </c>
      <c r="G73" s="3" t="str">
        <f t="shared" si="44"/>
        <v>Session 3: Percentages</v>
      </c>
      <c r="H73" s="85" t="str">
        <f t="shared" si="45"/>
        <v>• To know the fraction equivalents of 1%, 50% and 10%.</v>
      </c>
      <c r="I73" s="85" t="str">
        <f t="shared" si="46"/>
        <v xml:space="preserve">(5F12) solve problems which require knowing percentage and decimal equivalents of 1/2, 1/4, 1/5, 2/5, 4/5 and those fractions with a denominator of a multiple of 10 or 25. </v>
      </c>
      <c r="J73" s="80"/>
      <c r="K73" s="80"/>
      <c r="L73" s="79"/>
      <c r="M73" s="100" t="s">
        <v>5</v>
      </c>
      <c r="N73" s="100" t="s">
        <v>5</v>
      </c>
      <c r="O73" s="100" t="s">
        <v>5</v>
      </c>
      <c r="P73" s="100" t="s">
        <v>5</v>
      </c>
      <c r="Q73" s="100" t="s">
        <v>5</v>
      </c>
      <c r="R73" s="100" t="s">
        <v>5</v>
      </c>
      <c r="S73" s="100" t="s">
        <v>5</v>
      </c>
      <c r="T73" s="100" t="s">
        <v>5</v>
      </c>
      <c r="U73" s="100" t="s">
        <v>5</v>
      </c>
      <c r="V73" s="100" t="s">
        <v>5</v>
      </c>
      <c r="W73" s="101"/>
      <c r="X73" s="100" t="s">
        <v>5</v>
      </c>
      <c r="Y73" s="100" t="s">
        <v>5</v>
      </c>
      <c r="Z73" s="100" t="s">
        <v>5</v>
      </c>
      <c r="AA73" s="100" t="s">
        <v>5</v>
      </c>
      <c r="AB73" s="100" t="s">
        <v>5</v>
      </c>
      <c r="AC73" s="100" t="s">
        <v>5</v>
      </c>
      <c r="AD73" s="100" t="s">
        <v>5</v>
      </c>
      <c r="AE73" s="100" t="s">
        <v>5</v>
      </c>
      <c r="AF73" s="100" t="s">
        <v>5</v>
      </c>
      <c r="AG73" s="100" t="s">
        <v>5</v>
      </c>
      <c r="AH73" s="101"/>
      <c r="AI73" s="100" t="s">
        <v>5</v>
      </c>
      <c r="AJ73" s="100" t="s">
        <v>5</v>
      </c>
      <c r="AK73" s="100" t="s">
        <v>5</v>
      </c>
      <c r="AL73" s="100" t="s">
        <v>5</v>
      </c>
      <c r="AM73" s="100" t="s">
        <v>5</v>
      </c>
      <c r="AN73" s="100" t="s">
        <v>5</v>
      </c>
      <c r="AO73" s="100" t="s">
        <v>5</v>
      </c>
      <c r="AP73" s="100" t="s">
        <v>5</v>
      </c>
      <c r="AQ73" s="100" t="s">
        <v>5</v>
      </c>
      <c r="AR73" s="100" t="s">
        <v>5</v>
      </c>
      <c r="AS73" s="101"/>
      <c r="AT73" s="100" t="s">
        <v>5</v>
      </c>
      <c r="AU73" s="100" t="s">
        <v>5</v>
      </c>
      <c r="AV73" s="100" t="s">
        <v>5</v>
      </c>
      <c r="AW73" s="100" t="s">
        <v>5</v>
      </c>
      <c r="AX73" s="100" t="s">
        <v>5</v>
      </c>
      <c r="AY73" s="100" t="s">
        <v>5</v>
      </c>
      <c r="AZ73" s="100" t="s">
        <v>5</v>
      </c>
      <c r="BA73" s="100" t="s">
        <v>5</v>
      </c>
      <c r="BB73" s="100" t="s">
        <v>5</v>
      </c>
      <c r="BC73" s="100" t="s">
        <v>5</v>
      </c>
    </row>
    <row r="74" spans="1:55" ht="75" outlineLevel="1" x14ac:dyDescent="0.2">
      <c r="A74" s="83">
        <f>'Raw Curriculum data'!A76</f>
        <v>61</v>
      </c>
      <c r="B74" s="83" t="str">
        <f t="shared" si="47"/>
        <v>6</v>
      </c>
      <c r="C74" s="83" t="str">
        <f t="shared" si="40"/>
        <v>6</v>
      </c>
      <c r="D74" s="84" t="str">
        <f t="shared" si="42"/>
        <v/>
      </c>
      <c r="E74" s="3" t="str">
        <f t="shared" si="41"/>
        <v>Working with fractions, decimals and percentages</v>
      </c>
      <c r="F74" s="3" t="str">
        <f t="shared" si="43"/>
        <v>Unit 6 S3</v>
      </c>
      <c r="G74" s="3" t="str">
        <f t="shared" si="44"/>
        <v>Session 3: Percentages</v>
      </c>
      <c r="H74" s="85" t="str">
        <f t="shared" si="45"/>
        <v>• To understand that, e.g. 5% is half of 10% when the total amount is the same.</v>
      </c>
      <c r="I74" s="85" t="str">
        <f t="shared" si="46"/>
        <v xml:space="preserve">(5F12) solve problems which require knowing percentage and decimal equivalents of 1/2, 1/4, 1/5, 2/5, 4/5 and those fractions with a denominator of a multiple of 10 or 25. </v>
      </c>
      <c r="J74" s="80"/>
      <c r="K74" s="80"/>
      <c r="L74" s="79"/>
      <c r="M74" s="100" t="s">
        <v>5</v>
      </c>
      <c r="N74" s="100" t="s">
        <v>5</v>
      </c>
      <c r="O74" s="100" t="s">
        <v>5</v>
      </c>
      <c r="P74" s="100" t="s">
        <v>5</v>
      </c>
      <c r="Q74" s="100" t="s">
        <v>5</v>
      </c>
      <c r="R74" s="100" t="s">
        <v>5</v>
      </c>
      <c r="S74" s="100" t="s">
        <v>5</v>
      </c>
      <c r="T74" s="100" t="s">
        <v>5</v>
      </c>
      <c r="U74" s="100" t="s">
        <v>5</v>
      </c>
      <c r="V74" s="100" t="s">
        <v>5</v>
      </c>
      <c r="W74" s="101"/>
      <c r="X74" s="100" t="s">
        <v>5</v>
      </c>
      <c r="Y74" s="100" t="s">
        <v>5</v>
      </c>
      <c r="Z74" s="100" t="s">
        <v>5</v>
      </c>
      <c r="AA74" s="100" t="s">
        <v>5</v>
      </c>
      <c r="AB74" s="100" t="s">
        <v>5</v>
      </c>
      <c r="AC74" s="100" t="s">
        <v>5</v>
      </c>
      <c r="AD74" s="100" t="s">
        <v>5</v>
      </c>
      <c r="AE74" s="100" t="s">
        <v>5</v>
      </c>
      <c r="AF74" s="100" t="s">
        <v>5</v>
      </c>
      <c r="AG74" s="100" t="s">
        <v>5</v>
      </c>
      <c r="AH74" s="101"/>
      <c r="AI74" s="100" t="s">
        <v>5</v>
      </c>
      <c r="AJ74" s="100" t="s">
        <v>5</v>
      </c>
      <c r="AK74" s="100" t="s">
        <v>5</v>
      </c>
      <c r="AL74" s="100" t="s">
        <v>5</v>
      </c>
      <c r="AM74" s="100" t="s">
        <v>5</v>
      </c>
      <c r="AN74" s="100" t="s">
        <v>5</v>
      </c>
      <c r="AO74" s="100" t="s">
        <v>5</v>
      </c>
      <c r="AP74" s="100" t="s">
        <v>5</v>
      </c>
      <c r="AQ74" s="100" t="s">
        <v>5</v>
      </c>
      <c r="AR74" s="100" t="s">
        <v>5</v>
      </c>
      <c r="AS74" s="101"/>
      <c r="AT74" s="100" t="s">
        <v>5</v>
      </c>
      <c r="AU74" s="100" t="s">
        <v>5</v>
      </c>
      <c r="AV74" s="100" t="s">
        <v>5</v>
      </c>
      <c r="AW74" s="100" t="s">
        <v>5</v>
      </c>
      <c r="AX74" s="100" t="s">
        <v>5</v>
      </c>
      <c r="AY74" s="100" t="s">
        <v>5</v>
      </c>
      <c r="AZ74" s="100" t="s">
        <v>5</v>
      </c>
      <c r="BA74" s="100" t="s">
        <v>5</v>
      </c>
      <c r="BB74" s="100" t="s">
        <v>5</v>
      </c>
      <c r="BC74" s="100" t="s">
        <v>5</v>
      </c>
    </row>
    <row r="75" spans="1:55" ht="48" outlineLevel="1" x14ac:dyDescent="0.2">
      <c r="A75" s="83">
        <f>'Raw Curriculum data'!A77</f>
        <v>62</v>
      </c>
      <c r="B75" s="83" t="str">
        <f t="shared" si="47"/>
        <v>6</v>
      </c>
      <c r="C75" s="83" t="str">
        <f t="shared" si="40"/>
        <v>6</v>
      </c>
      <c r="D75" s="84" t="str">
        <f t="shared" si="42"/>
        <v/>
      </c>
      <c r="E75" s="3" t="str">
        <f t="shared" si="41"/>
        <v>Working with fractions, decimals and percentages</v>
      </c>
      <c r="F75" s="3" t="str">
        <f t="shared" si="43"/>
        <v>Unit 6 S4</v>
      </c>
      <c r="G75" s="3" t="str">
        <f t="shared" si="44"/>
        <v>Session 4: Multiplying a fraction by a whole number</v>
      </c>
      <c r="H75" s="85" t="str">
        <f t="shared" si="45"/>
        <v>• To multiply a whole number by unit and non-unit fractions (e.g. 1/5 × 200 and 3/5 × 200).</v>
      </c>
      <c r="I75" s="85" t="str">
        <f t="shared" si="46"/>
        <v xml:space="preserve">(5F5) multiply proper fractions and mixed numbers by whole numbers, supported by materials and diagrams </v>
      </c>
      <c r="J75" s="80"/>
      <c r="K75" s="80"/>
      <c r="L75" s="79"/>
      <c r="M75" s="100" t="s">
        <v>5</v>
      </c>
      <c r="N75" s="100" t="s">
        <v>5</v>
      </c>
      <c r="O75" s="100" t="s">
        <v>5</v>
      </c>
      <c r="P75" s="100" t="s">
        <v>5</v>
      </c>
      <c r="Q75" s="100" t="s">
        <v>5</v>
      </c>
      <c r="R75" s="100" t="s">
        <v>5</v>
      </c>
      <c r="S75" s="100" t="s">
        <v>5</v>
      </c>
      <c r="T75" s="100" t="s">
        <v>5</v>
      </c>
      <c r="U75" s="100" t="s">
        <v>5</v>
      </c>
      <c r="V75" s="100" t="s">
        <v>5</v>
      </c>
      <c r="W75" s="101"/>
      <c r="X75" s="100" t="s">
        <v>5</v>
      </c>
      <c r="Y75" s="100" t="s">
        <v>5</v>
      </c>
      <c r="Z75" s="100" t="s">
        <v>5</v>
      </c>
      <c r="AA75" s="100" t="s">
        <v>5</v>
      </c>
      <c r="AB75" s="100" t="s">
        <v>5</v>
      </c>
      <c r="AC75" s="100" t="s">
        <v>5</v>
      </c>
      <c r="AD75" s="100" t="s">
        <v>5</v>
      </c>
      <c r="AE75" s="100" t="s">
        <v>5</v>
      </c>
      <c r="AF75" s="100" t="s">
        <v>5</v>
      </c>
      <c r="AG75" s="100" t="s">
        <v>5</v>
      </c>
      <c r="AH75" s="101"/>
      <c r="AI75" s="100" t="s">
        <v>5</v>
      </c>
      <c r="AJ75" s="100" t="s">
        <v>5</v>
      </c>
      <c r="AK75" s="100" t="s">
        <v>5</v>
      </c>
      <c r="AL75" s="100" t="s">
        <v>5</v>
      </c>
      <c r="AM75" s="100" t="s">
        <v>5</v>
      </c>
      <c r="AN75" s="100" t="s">
        <v>5</v>
      </c>
      <c r="AO75" s="100" t="s">
        <v>5</v>
      </c>
      <c r="AP75" s="100" t="s">
        <v>5</v>
      </c>
      <c r="AQ75" s="100" t="s">
        <v>5</v>
      </c>
      <c r="AR75" s="100" t="s">
        <v>5</v>
      </c>
      <c r="AS75" s="101"/>
      <c r="AT75" s="100" t="s">
        <v>5</v>
      </c>
      <c r="AU75" s="100" t="s">
        <v>5</v>
      </c>
      <c r="AV75" s="100" t="s">
        <v>5</v>
      </c>
      <c r="AW75" s="100" t="s">
        <v>5</v>
      </c>
      <c r="AX75" s="100" t="s">
        <v>5</v>
      </c>
      <c r="AY75" s="100" t="s">
        <v>5</v>
      </c>
      <c r="AZ75" s="100" t="s">
        <v>5</v>
      </c>
      <c r="BA75" s="100" t="s">
        <v>5</v>
      </c>
      <c r="BB75" s="100" t="s">
        <v>5</v>
      </c>
      <c r="BC75" s="100" t="s">
        <v>5</v>
      </c>
    </row>
    <row r="76" spans="1:55" ht="61" outlineLevel="1" thickBot="1" x14ac:dyDescent="0.25">
      <c r="A76" s="83">
        <f>'Raw Curriculum data'!A78</f>
        <v>63</v>
      </c>
      <c r="B76" s="83" t="str">
        <f t="shared" si="47"/>
        <v>6</v>
      </c>
      <c r="C76" s="83" t="str">
        <f t="shared" si="40"/>
        <v>6</v>
      </c>
      <c r="D76" s="84" t="str">
        <f t="shared" si="42"/>
        <v/>
      </c>
      <c r="E76" s="91" t="str">
        <f t="shared" si="41"/>
        <v>Working with fractions, decimals and percentages</v>
      </c>
      <c r="F76" s="91" t="str">
        <f t="shared" si="43"/>
        <v>Unit 6 S4</v>
      </c>
      <c r="G76" s="91" t="str">
        <f t="shared" si="44"/>
        <v>Session 4: Multiplying a fraction by a whole number</v>
      </c>
      <c r="H76" s="92" t="str">
        <f t="shared" si="45"/>
        <v>• To represent fraction calculations on a number line.</v>
      </c>
      <c r="I76" s="92" t="str">
        <f t="shared" si="46"/>
        <v>(4F9) find the effect of dividing a one- or two-digit number by 10 and 100, identifying the value of the digits in the answer as ones, tenths and hundredths</v>
      </c>
      <c r="J76" s="93"/>
      <c r="K76" s="93"/>
      <c r="L76" s="79"/>
      <c r="M76" s="102" t="s">
        <v>5</v>
      </c>
      <c r="N76" s="102" t="s">
        <v>5</v>
      </c>
      <c r="O76" s="102" t="s">
        <v>5</v>
      </c>
      <c r="P76" s="102" t="s">
        <v>5</v>
      </c>
      <c r="Q76" s="102" t="s">
        <v>5</v>
      </c>
      <c r="R76" s="102" t="s">
        <v>5</v>
      </c>
      <c r="S76" s="102" t="s">
        <v>5</v>
      </c>
      <c r="T76" s="102" t="s">
        <v>5</v>
      </c>
      <c r="U76" s="102" t="s">
        <v>5</v>
      </c>
      <c r="V76" s="102" t="s">
        <v>5</v>
      </c>
      <c r="W76" s="101"/>
      <c r="X76" s="102" t="s">
        <v>5</v>
      </c>
      <c r="Y76" s="102" t="s">
        <v>5</v>
      </c>
      <c r="Z76" s="102" t="s">
        <v>5</v>
      </c>
      <c r="AA76" s="102" t="s">
        <v>5</v>
      </c>
      <c r="AB76" s="102" t="s">
        <v>5</v>
      </c>
      <c r="AC76" s="102" t="s">
        <v>5</v>
      </c>
      <c r="AD76" s="102" t="s">
        <v>5</v>
      </c>
      <c r="AE76" s="102" t="s">
        <v>5</v>
      </c>
      <c r="AF76" s="102" t="s">
        <v>5</v>
      </c>
      <c r="AG76" s="102" t="s">
        <v>5</v>
      </c>
      <c r="AH76" s="101"/>
      <c r="AI76" s="102" t="s">
        <v>5</v>
      </c>
      <c r="AJ76" s="102" t="s">
        <v>5</v>
      </c>
      <c r="AK76" s="102" t="s">
        <v>5</v>
      </c>
      <c r="AL76" s="102" t="s">
        <v>5</v>
      </c>
      <c r="AM76" s="102" t="s">
        <v>5</v>
      </c>
      <c r="AN76" s="102" t="s">
        <v>5</v>
      </c>
      <c r="AO76" s="102" t="s">
        <v>5</v>
      </c>
      <c r="AP76" s="102" t="s">
        <v>5</v>
      </c>
      <c r="AQ76" s="102" t="s">
        <v>5</v>
      </c>
      <c r="AR76" s="102" t="s">
        <v>5</v>
      </c>
      <c r="AS76" s="101"/>
      <c r="AT76" s="102" t="s">
        <v>5</v>
      </c>
      <c r="AU76" s="102" t="s">
        <v>5</v>
      </c>
      <c r="AV76" s="102" t="s">
        <v>5</v>
      </c>
      <c r="AW76" s="102" t="s">
        <v>5</v>
      </c>
      <c r="AX76" s="102" t="s">
        <v>5</v>
      </c>
      <c r="AY76" s="102" t="s">
        <v>5</v>
      </c>
      <c r="AZ76" s="102" t="s">
        <v>5</v>
      </c>
      <c r="BA76" s="102" t="s">
        <v>5</v>
      </c>
      <c r="BB76" s="102" t="s">
        <v>5</v>
      </c>
      <c r="BC76" s="102" t="s">
        <v>5</v>
      </c>
    </row>
    <row r="77" spans="1:55" ht="33" thickTop="1" x14ac:dyDescent="0.2">
      <c r="A77" s="83" t="str">
        <f>'Raw Curriculum data'!A79</f>
        <v/>
      </c>
      <c r="B77" s="83" t="str">
        <f t="shared" si="47"/>
        <v/>
      </c>
      <c r="C77" s="83" t="str">
        <f t="shared" si="40"/>
        <v>7</v>
      </c>
      <c r="D77" s="88" t="str">
        <f t="shared" si="42"/>
        <v/>
      </c>
      <c r="E77" s="15" t="str">
        <f>IF(D78="",IF($A78="","",VLOOKUP($A78,curriculum_data,2,FALSE)),   VLOOKUP($D78,units,2,FALSE)         )</f>
        <v>Number and place value</v>
      </c>
      <c r="F77" s="15" t="str">
        <f t="shared" si="43"/>
        <v/>
      </c>
      <c r="G77" s="15" t="str">
        <f t="shared" si="44"/>
        <v/>
      </c>
      <c r="H77" s="89" t="str">
        <f t="shared" si="45"/>
        <v/>
      </c>
      <c r="I77" s="89" t="str">
        <f t="shared" si="46"/>
        <v/>
      </c>
      <c r="J77" s="119"/>
      <c r="K77" s="119"/>
      <c r="L77" s="90"/>
      <c r="M77" s="96" t="str">
        <f t="shared" ref="M77:BC77" ca="1" si="48">IF(COUNTA(OFFSET(M77,2,0,COUNTIF($B:$B,$D78),1))=COUNTIF(OFFSET(M77,2,0,COUNTIF($B:$B,$D78),1),Not_started)," Not started ",IF(COUNTA(OFFSET(M77,2,0,COUNTIF($B:$B,$D78),1))-COUNTIF(OFFSET(M77,2,0,COUNTIF($B:$B,$D78),1),Not_started)&lt;COUNTA(OFFSET(M77,2,0,COUNTIF($B:$B,$D78),1)),"Started",IF(COUNTA(OFFSET(M77,2,0,COUNTIF($B:$B,$D78),1))=COUNTIF(OFFSET(M77,2,0,COUNTIF($B:$B,$D78),1),Green),"Green",IF(COUNTIF(OFFSET(M77,2,0,COUNTIF($B:$B,$D78),1),Red)&gt;0,"Red","Amber")   )   )   )</f>
        <v xml:space="preserve"> Not started </v>
      </c>
      <c r="N77" s="96" t="str">
        <f t="shared" ca="1" si="48"/>
        <v xml:space="preserve"> Not started </v>
      </c>
      <c r="O77" s="96" t="str">
        <f t="shared" ca="1" si="48"/>
        <v xml:space="preserve"> Not started </v>
      </c>
      <c r="P77" s="96" t="str">
        <f t="shared" ca="1" si="48"/>
        <v xml:space="preserve"> Not started </v>
      </c>
      <c r="Q77" s="96" t="str">
        <f t="shared" ca="1" si="48"/>
        <v xml:space="preserve"> Not started </v>
      </c>
      <c r="R77" s="96" t="str">
        <f t="shared" ca="1" si="48"/>
        <v xml:space="preserve"> Not started </v>
      </c>
      <c r="S77" s="96" t="str">
        <f t="shared" ca="1" si="48"/>
        <v xml:space="preserve"> Not started </v>
      </c>
      <c r="T77" s="96" t="str">
        <f t="shared" ca="1" si="48"/>
        <v xml:space="preserve"> Not started </v>
      </c>
      <c r="U77" s="96" t="str">
        <f t="shared" ca="1" si="48"/>
        <v xml:space="preserve"> Not started </v>
      </c>
      <c r="V77" s="96" t="str">
        <f t="shared" ca="1" si="48"/>
        <v xml:space="preserve"> Not started </v>
      </c>
      <c r="W77" s="97"/>
      <c r="X77" s="96" t="str">
        <f t="shared" ca="1" si="48"/>
        <v xml:space="preserve"> Not started </v>
      </c>
      <c r="Y77" s="96" t="str">
        <f t="shared" ca="1" si="48"/>
        <v xml:space="preserve"> Not started </v>
      </c>
      <c r="Z77" s="96" t="str">
        <f t="shared" ca="1" si="48"/>
        <v xml:space="preserve"> Not started </v>
      </c>
      <c r="AA77" s="96" t="str">
        <f t="shared" ca="1" si="48"/>
        <v xml:space="preserve"> Not started </v>
      </c>
      <c r="AB77" s="96" t="str">
        <f t="shared" ca="1" si="48"/>
        <v xml:space="preserve"> Not started </v>
      </c>
      <c r="AC77" s="96" t="str">
        <f t="shared" ca="1" si="48"/>
        <v xml:space="preserve"> Not started </v>
      </c>
      <c r="AD77" s="96" t="str">
        <f t="shared" ca="1" si="48"/>
        <v xml:space="preserve"> Not started </v>
      </c>
      <c r="AE77" s="96" t="str">
        <f t="shared" ca="1" si="48"/>
        <v xml:space="preserve"> Not started </v>
      </c>
      <c r="AF77" s="96" t="str">
        <f t="shared" ca="1" si="48"/>
        <v xml:space="preserve"> Not started </v>
      </c>
      <c r="AG77" s="96" t="str">
        <f t="shared" ca="1" si="48"/>
        <v xml:space="preserve"> Not started </v>
      </c>
      <c r="AH77" s="97"/>
      <c r="AI77" s="96" t="str">
        <f t="shared" ca="1" si="48"/>
        <v xml:space="preserve"> Not started </v>
      </c>
      <c r="AJ77" s="96" t="str">
        <f t="shared" ca="1" si="48"/>
        <v xml:space="preserve"> Not started </v>
      </c>
      <c r="AK77" s="96" t="str">
        <f t="shared" ca="1" si="48"/>
        <v xml:space="preserve"> Not started </v>
      </c>
      <c r="AL77" s="96" t="str">
        <f t="shared" ca="1" si="48"/>
        <v xml:space="preserve"> Not started </v>
      </c>
      <c r="AM77" s="96" t="str">
        <f t="shared" ca="1" si="48"/>
        <v xml:space="preserve"> Not started </v>
      </c>
      <c r="AN77" s="96" t="str">
        <f t="shared" ca="1" si="48"/>
        <v xml:space="preserve"> Not started </v>
      </c>
      <c r="AO77" s="96" t="str">
        <f t="shared" ca="1" si="48"/>
        <v xml:space="preserve"> Not started </v>
      </c>
      <c r="AP77" s="96" t="str">
        <f t="shared" ca="1" si="48"/>
        <v xml:space="preserve"> Not started </v>
      </c>
      <c r="AQ77" s="96" t="str">
        <f t="shared" ca="1" si="48"/>
        <v xml:space="preserve"> Not started </v>
      </c>
      <c r="AR77" s="96" t="str">
        <f t="shared" ca="1" si="48"/>
        <v xml:space="preserve"> Not started </v>
      </c>
      <c r="AS77" s="98"/>
      <c r="AT77" s="96" t="str">
        <f t="shared" ca="1" si="48"/>
        <v xml:space="preserve"> Not started </v>
      </c>
      <c r="AU77" s="96" t="str">
        <f t="shared" ca="1" si="48"/>
        <v xml:space="preserve"> Not started </v>
      </c>
      <c r="AV77" s="96" t="str">
        <f t="shared" ca="1" si="48"/>
        <v xml:space="preserve"> Not started </v>
      </c>
      <c r="AW77" s="96" t="str">
        <f t="shared" ca="1" si="48"/>
        <v xml:space="preserve"> Not started </v>
      </c>
      <c r="AX77" s="96" t="str">
        <f t="shared" ca="1" si="48"/>
        <v xml:space="preserve"> Not started </v>
      </c>
      <c r="AY77" s="96" t="str">
        <f t="shared" ca="1" si="48"/>
        <v xml:space="preserve"> Not started </v>
      </c>
      <c r="AZ77" s="96" t="str">
        <f t="shared" ca="1" si="48"/>
        <v xml:space="preserve"> Not started </v>
      </c>
      <c r="BA77" s="96" t="str">
        <f t="shared" ca="1" si="48"/>
        <v xml:space="preserve"> Not started </v>
      </c>
      <c r="BB77" s="96" t="str">
        <f t="shared" ca="1" si="48"/>
        <v xml:space="preserve"> Not started </v>
      </c>
      <c r="BC77" s="96" t="str">
        <f t="shared" ca="1" si="48"/>
        <v xml:space="preserve"> Not started </v>
      </c>
    </row>
    <row r="78" spans="1:55" ht="16" x14ac:dyDescent="0.2">
      <c r="A78" s="83" t="str">
        <f>'Raw Curriculum data'!A80</f>
        <v/>
      </c>
      <c r="B78" s="83" t="str">
        <f t="shared" si="47"/>
        <v/>
      </c>
      <c r="C78" s="83" t="str">
        <f t="shared" si="40"/>
        <v>7</v>
      </c>
      <c r="D78" s="84" t="str">
        <f t="shared" si="42"/>
        <v>7</v>
      </c>
      <c r="E78" s="3"/>
      <c r="F78" s="3" t="str">
        <f t="shared" si="43"/>
        <v/>
      </c>
      <c r="G78" s="3" t="str">
        <f t="shared" si="44"/>
        <v/>
      </c>
      <c r="H78" s="85" t="str">
        <f t="shared" si="45"/>
        <v/>
      </c>
      <c r="I78" s="85" t="str">
        <f t="shared" si="46"/>
        <v/>
      </c>
      <c r="J78" s="80"/>
      <c r="K78" s="80"/>
      <c r="L78" s="79"/>
      <c r="M78" s="99" t="str">
        <f t="shared" ref="M78:BA78" ca="1" si="49">CONCATENATE(COUNTIF(OFFSET(M77,2,0,COUNTIF($B:$B,$D78),1),Green)," out of ",COUNTA(OFFSET(M77,2,0,COUNTIF($B:$B,$D78),1)))</f>
        <v>0 out of 9</v>
      </c>
      <c r="N78" s="99" t="str">
        <f t="shared" ca="1" si="49"/>
        <v>0 out of 9</v>
      </c>
      <c r="O78" s="99" t="str">
        <f t="shared" ca="1" si="49"/>
        <v>0 out of 9</v>
      </c>
      <c r="P78" s="99" t="str">
        <f t="shared" ca="1" si="49"/>
        <v>0 out of 9</v>
      </c>
      <c r="Q78" s="99" t="str">
        <f t="shared" ca="1" si="49"/>
        <v>0 out of 9</v>
      </c>
      <c r="R78" s="99" t="str">
        <f t="shared" ca="1" si="49"/>
        <v>0 out of 9</v>
      </c>
      <c r="S78" s="99" t="str">
        <f t="shared" ca="1" si="49"/>
        <v>0 out of 9</v>
      </c>
      <c r="T78" s="99" t="str">
        <f t="shared" ca="1" si="49"/>
        <v>0 out of 9</v>
      </c>
      <c r="U78" s="99" t="str">
        <f t="shared" ca="1" si="49"/>
        <v>0 out of 9</v>
      </c>
      <c r="V78" s="99" t="str">
        <f t="shared" ca="1" si="49"/>
        <v>0 out of 9</v>
      </c>
      <c r="W78" s="94"/>
      <c r="X78" s="99" t="str">
        <f t="shared" ca="1" si="49"/>
        <v>0 out of 9</v>
      </c>
      <c r="Y78" s="99" t="str">
        <f t="shared" ca="1" si="49"/>
        <v>0 out of 9</v>
      </c>
      <c r="Z78" s="99" t="str">
        <f t="shared" ca="1" si="49"/>
        <v>0 out of 9</v>
      </c>
      <c r="AA78" s="99" t="str">
        <f t="shared" ca="1" si="49"/>
        <v>0 out of 9</v>
      </c>
      <c r="AB78" s="99" t="str">
        <f t="shared" ca="1" si="49"/>
        <v>0 out of 9</v>
      </c>
      <c r="AC78" s="99" t="str">
        <f t="shared" ca="1" si="49"/>
        <v>0 out of 9</v>
      </c>
      <c r="AD78" s="99" t="str">
        <f t="shared" ca="1" si="49"/>
        <v>0 out of 9</v>
      </c>
      <c r="AE78" s="99" t="str">
        <f t="shared" ca="1" si="49"/>
        <v>0 out of 9</v>
      </c>
      <c r="AF78" s="99" t="str">
        <f t="shared" ref="AF78" ca="1" si="50">CONCATENATE(COUNTIF(OFFSET(AF77,2,0,COUNTIF($B:$B,$D78),1),Green)," out of ",COUNTA(OFFSET(AF77,2,0,COUNTIF($B:$B,$D78),1)))</f>
        <v>0 out of 9</v>
      </c>
      <c r="AG78" s="99" t="str">
        <f t="shared" ca="1" si="49"/>
        <v>0 out of 9</v>
      </c>
      <c r="AH78" s="94"/>
      <c r="AI78" s="99" t="str">
        <f t="shared" ca="1" si="49"/>
        <v>0 out of 9</v>
      </c>
      <c r="AJ78" s="99" t="str">
        <f t="shared" ca="1" si="49"/>
        <v>0 out of 9</v>
      </c>
      <c r="AK78" s="99" t="str">
        <f t="shared" ca="1" si="49"/>
        <v>0 out of 9</v>
      </c>
      <c r="AL78" s="99" t="str">
        <f t="shared" ca="1" si="49"/>
        <v>0 out of 9</v>
      </c>
      <c r="AM78" s="99" t="str">
        <f t="shared" ca="1" si="49"/>
        <v>0 out of 9</v>
      </c>
      <c r="AN78" s="99" t="str">
        <f t="shared" ca="1" si="49"/>
        <v>0 out of 9</v>
      </c>
      <c r="AO78" s="99" t="str">
        <f t="shared" ca="1" si="49"/>
        <v>0 out of 9</v>
      </c>
      <c r="AP78" s="99" t="str">
        <f t="shared" ca="1" si="49"/>
        <v>0 out of 9</v>
      </c>
      <c r="AQ78" s="99" t="str">
        <f t="shared" ca="1" si="49"/>
        <v>0 out of 9</v>
      </c>
      <c r="AR78" s="99" t="str">
        <f t="shared" ca="1" si="49"/>
        <v>0 out of 9</v>
      </c>
      <c r="AS78" s="94"/>
      <c r="AT78" s="99" t="str">
        <f t="shared" ca="1" si="49"/>
        <v>0 out of 9</v>
      </c>
      <c r="AU78" s="99" t="str">
        <f t="shared" ca="1" si="49"/>
        <v>0 out of 9</v>
      </c>
      <c r="AV78" s="99" t="str">
        <f t="shared" ca="1" si="49"/>
        <v>0 out of 9</v>
      </c>
      <c r="AW78" s="99" t="str">
        <f t="shared" ca="1" si="49"/>
        <v>0 out of 9</v>
      </c>
      <c r="AX78" s="99" t="str">
        <f t="shared" ca="1" si="49"/>
        <v>0 out of 9</v>
      </c>
      <c r="AY78" s="99" t="str">
        <f t="shared" ca="1" si="49"/>
        <v>0 out of 9</v>
      </c>
      <c r="AZ78" s="99" t="str">
        <f t="shared" ca="1" si="49"/>
        <v>0 out of 9</v>
      </c>
      <c r="BA78" s="99" t="str">
        <f t="shared" ca="1" si="49"/>
        <v>0 out of 9</v>
      </c>
      <c r="BB78" s="99" t="str">
        <f t="shared" ref="BB78:BC78" ca="1" si="51">CONCATENATE(COUNTIF(OFFSET(BB77,2,0,COUNTIF($B:$B,$D78),1),Green)," out of ",COUNTA(OFFSET(BB77,2,0,COUNTIF($B:$B,$D78),1)))</f>
        <v>0 out of 9</v>
      </c>
      <c r="BC78" s="99" t="str">
        <f t="shared" ca="1" si="51"/>
        <v>0 out of 9</v>
      </c>
    </row>
    <row r="79" spans="1:55" ht="48" outlineLevel="1" x14ac:dyDescent="0.2">
      <c r="A79" s="83">
        <f>'Raw Curriculum data'!A81</f>
        <v>64</v>
      </c>
      <c r="B79" s="83" t="str">
        <f t="shared" si="47"/>
        <v>7</v>
      </c>
      <c r="C79" s="83" t="str">
        <f t="shared" si="40"/>
        <v>7</v>
      </c>
      <c r="D79" s="84" t="str">
        <f t="shared" si="42"/>
        <v/>
      </c>
      <c r="E79" s="3" t="str">
        <f t="shared" ref="E79:E87" si="52">IF(D79="",IF($A79="","",VLOOKUP($A79,curriculum_data,2,FALSE)),   VLOOKUP($D79,units,2,FALSE)         )</f>
        <v>Number and place value</v>
      </c>
      <c r="F79" s="3" t="str">
        <f t="shared" si="43"/>
        <v>Unit 7 S1</v>
      </c>
      <c r="G79" s="3" t="str">
        <f t="shared" si="44"/>
        <v>Session 1: Place value extended to tenths and hundredths</v>
      </c>
      <c r="H79" s="85" t="str">
        <f t="shared" si="45"/>
        <v>• To link decimals with tenths and hundredths fluently and understand their position in the base-ten system.</v>
      </c>
      <c r="I79" s="85" t="str">
        <f t="shared" si="46"/>
        <v xml:space="preserve">(5F6a) read and write decimal numbers as fractions [for example, 0.71 = 71/100] </v>
      </c>
      <c r="J79" s="80"/>
      <c r="K79" s="80"/>
      <c r="L79" s="79"/>
      <c r="M79" s="100" t="s">
        <v>5</v>
      </c>
      <c r="N79" s="100" t="s">
        <v>5</v>
      </c>
      <c r="O79" s="100" t="s">
        <v>5</v>
      </c>
      <c r="P79" s="100" t="s">
        <v>5</v>
      </c>
      <c r="Q79" s="100" t="s">
        <v>5</v>
      </c>
      <c r="R79" s="100" t="s">
        <v>5</v>
      </c>
      <c r="S79" s="100" t="s">
        <v>5</v>
      </c>
      <c r="T79" s="100" t="s">
        <v>5</v>
      </c>
      <c r="U79" s="100" t="s">
        <v>5</v>
      </c>
      <c r="V79" s="100" t="s">
        <v>5</v>
      </c>
      <c r="W79" s="101"/>
      <c r="X79" s="100" t="s">
        <v>5</v>
      </c>
      <c r="Y79" s="100" t="s">
        <v>5</v>
      </c>
      <c r="Z79" s="100" t="s">
        <v>5</v>
      </c>
      <c r="AA79" s="100" t="s">
        <v>5</v>
      </c>
      <c r="AB79" s="100" t="s">
        <v>5</v>
      </c>
      <c r="AC79" s="100" t="s">
        <v>5</v>
      </c>
      <c r="AD79" s="100" t="s">
        <v>5</v>
      </c>
      <c r="AE79" s="100" t="s">
        <v>5</v>
      </c>
      <c r="AF79" s="100" t="s">
        <v>5</v>
      </c>
      <c r="AG79" s="100" t="s">
        <v>5</v>
      </c>
      <c r="AH79" s="101"/>
      <c r="AI79" s="100" t="s">
        <v>5</v>
      </c>
      <c r="AJ79" s="100" t="s">
        <v>5</v>
      </c>
      <c r="AK79" s="100" t="s">
        <v>5</v>
      </c>
      <c r="AL79" s="100" t="s">
        <v>5</v>
      </c>
      <c r="AM79" s="100" t="s">
        <v>5</v>
      </c>
      <c r="AN79" s="100" t="s">
        <v>5</v>
      </c>
      <c r="AO79" s="100" t="s">
        <v>5</v>
      </c>
      <c r="AP79" s="100" t="s">
        <v>5</v>
      </c>
      <c r="AQ79" s="100" t="s">
        <v>5</v>
      </c>
      <c r="AR79" s="100" t="s">
        <v>5</v>
      </c>
      <c r="AS79" s="101"/>
      <c r="AT79" s="100" t="s">
        <v>5</v>
      </c>
      <c r="AU79" s="100" t="s">
        <v>5</v>
      </c>
      <c r="AV79" s="100" t="s">
        <v>5</v>
      </c>
      <c r="AW79" s="100" t="s">
        <v>5</v>
      </c>
      <c r="AX79" s="100" t="s">
        <v>5</v>
      </c>
      <c r="AY79" s="100" t="s">
        <v>5</v>
      </c>
      <c r="AZ79" s="100" t="s">
        <v>5</v>
      </c>
      <c r="BA79" s="100" t="s">
        <v>5</v>
      </c>
      <c r="BB79" s="100" t="s">
        <v>5</v>
      </c>
      <c r="BC79" s="100" t="s">
        <v>5</v>
      </c>
    </row>
    <row r="80" spans="1:55" ht="48" outlineLevel="1" x14ac:dyDescent="0.2">
      <c r="A80" s="83">
        <f>'Raw Curriculum data'!A82</f>
        <v>65</v>
      </c>
      <c r="B80" s="83" t="str">
        <f t="shared" si="47"/>
        <v>7</v>
      </c>
      <c r="C80" s="83" t="str">
        <f t="shared" si="40"/>
        <v>7</v>
      </c>
      <c r="D80" s="84" t="str">
        <f t="shared" si="42"/>
        <v/>
      </c>
      <c r="E80" s="3" t="str">
        <f t="shared" si="52"/>
        <v>Number and place value</v>
      </c>
      <c r="F80" s="3" t="str">
        <f t="shared" si="43"/>
        <v>Unit 7 S1</v>
      </c>
      <c r="G80" s="3" t="str">
        <f t="shared" si="44"/>
        <v>Session 1: Place value extended to tenths and hundredths</v>
      </c>
      <c r="H80" s="85" t="str">
        <f t="shared" si="45"/>
        <v>• To order decimals with two decimal places.</v>
      </c>
      <c r="I80" s="85" t="str">
        <f t="shared" si="46"/>
        <v xml:space="preserve">(4F8) compare numbers with the same number of decimal places up to two decimal places </v>
      </c>
      <c r="J80" s="80"/>
      <c r="K80" s="80"/>
      <c r="L80" s="79"/>
      <c r="M80" s="100" t="s">
        <v>5</v>
      </c>
      <c r="N80" s="100" t="s">
        <v>5</v>
      </c>
      <c r="O80" s="100" t="s">
        <v>5</v>
      </c>
      <c r="P80" s="100" t="s">
        <v>5</v>
      </c>
      <c r="Q80" s="100" t="s">
        <v>5</v>
      </c>
      <c r="R80" s="100" t="s">
        <v>5</v>
      </c>
      <c r="S80" s="100" t="s">
        <v>5</v>
      </c>
      <c r="T80" s="100" t="s">
        <v>5</v>
      </c>
      <c r="U80" s="100" t="s">
        <v>5</v>
      </c>
      <c r="V80" s="100" t="s">
        <v>5</v>
      </c>
      <c r="W80" s="101"/>
      <c r="X80" s="100" t="s">
        <v>5</v>
      </c>
      <c r="Y80" s="100" t="s">
        <v>5</v>
      </c>
      <c r="Z80" s="100" t="s">
        <v>5</v>
      </c>
      <c r="AA80" s="100" t="s">
        <v>5</v>
      </c>
      <c r="AB80" s="100" t="s">
        <v>5</v>
      </c>
      <c r="AC80" s="100" t="s">
        <v>5</v>
      </c>
      <c r="AD80" s="100" t="s">
        <v>5</v>
      </c>
      <c r="AE80" s="100" t="s">
        <v>5</v>
      </c>
      <c r="AF80" s="100" t="s">
        <v>5</v>
      </c>
      <c r="AG80" s="100" t="s">
        <v>5</v>
      </c>
      <c r="AH80" s="101"/>
      <c r="AI80" s="100" t="s">
        <v>5</v>
      </c>
      <c r="AJ80" s="100" t="s">
        <v>5</v>
      </c>
      <c r="AK80" s="100" t="s">
        <v>5</v>
      </c>
      <c r="AL80" s="100" t="s">
        <v>5</v>
      </c>
      <c r="AM80" s="100" t="s">
        <v>5</v>
      </c>
      <c r="AN80" s="100" t="s">
        <v>5</v>
      </c>
      <c r="AO80" s="100" t="s">
        <v>5</v>
      </c>
      <c r="AP80" s="100" t="s">
        <v>5</v>
      </c>
      <c r="AQ80" s="100" t="s">
        <v>5</v>
      </c>
      <c r="AR80" s="100" t="s">
        <v>5</v>
      </c>
      <c r="AS80" s="101"/>
      <c r="AT80" s="100" t="s">
        <v>5</v>
      </c>
      <c r="AU80" s="100" t="s">
        <v>5</v>
      </c>
      <c r="AV80" s="100" t="s">
        <v>5</v>
      </c>
      <c r="AW80" s="100" t="s">
        <v>5</v>
      </c>
      <c r="AX80" s="100" t="s">
        <v>5</v>
      </c>
      <c r="AY80" s="100" t="s">
        <v>5</v>
      </c>
      <c r="AZ80" s="100" t="s">
        <v>5</v>
      </c>
      <c r="BA80" s="100" t="s">
        <v>5</v>
      </c>
      <c r="BB80" s="100" t="s">
        <v>5</v>
      </c>
      <c r="BC80" s="100" t="s">
        <v>5</v>
      </c>
    </row>
    <row r="81" spans="1:55" ht="45" outlineLevel="1" x14ac:dyDescent="0.2">
      <c r="A81" s="83">
        <f>'Raw Curriculum data'!A83</f>
        <v>66</v>
      </c>
      <c r="B81" s="83" t="str">
        <f t="shared" si="47"/>
        <v>7</v>
      </c>
      <c r="C81" s="83" t="str">
        <f t="shared" si="40"/>
        <v>7</v>
      </c>
      <c r="D81" s="84" t="str">
        <f t="shared" si="42"/>
        <v/>
      </c>
      <c r="E81" s="3" t="str">
        <f t="shared" si="52"/>
        <v>Number and place value</v>
      </c>
      <c r="F81" s="3" t="str">
        <f t="shared" si="43"/>
        <v>Unit 7 S2</v>
      </c>
      <c r="G81" s="3" t="str">
        <f t="shared" si="44"/>
        <v>Session 2: Money, money, money</v>
      </c>
      <c r="H81" s="85" t="str">
        <f t="shared" si="45"/>
        <v>• To compare and order decimals to two decimal places in the context of money.</v>
      </c>
      <c r="I81" s="85" t="str">
        <f t="shared" si="46"/>
        <v xml:space="preserve">(4F10b) solve simple measure and money problems involving fractions and decimals to two decimal places. </v>
      </c>
      <c r="J81" s="80"/>
      <c r="K81" s="80"/>
      <c r="L81" s="79"/>
      <c r="M81" s="100" t="s">
        <v>5</v>
      </c>
      <c r="N81" s="100" t="s">
        <v>5</v>
      </c>
      <c r="O81" s="100" t="s">
        <v>5</v>
      </c>
      <c r="P81" s="100" t="s">
        <v>5</v>
      </c>
      <c r="Q81" s="100" t="s">
        <v>5</v>
      </c>
      <c r="R81" s="100" t="s">
        <v>5</v>
      </c>
      <c r="S81" s="100" t="s">
        <v>5</v>
      </c>
      <c r="T81" s="100" t="s">
        <v>5</v>
      </c>
      <c r="U81" s="100" t="s">
        <v>5</v>
      </c>
      <c r="V81" s="100" t="s">
        <v>5</v>
      </c>
      <c r="W81" s="101"/>
      <c r="X81" s="100" t="s">
        <v>5</v>
      </c>
      <c r="Y81" s="100" t="s">
        <v>5</v>
      </c>
      <c r="Z81" s="100" t="s">
        <v>5</v>
      </c>
      <c r="AA81" s="100" t="s">
        <v>5</v>
      </c>
      <c r="AB81" s="100" t="s">
        <v>5</v>
      </c>
      <c r="AC81" s="100" t="s">
        <v>5</v>
      </c>
      <c r="AD81" s="100" t="s">
        <v>5</v>
      </c>
      <c r="AE81" s="100" t="s">
        <v>5</v>
      </c>
      <c r="AF81" s="100" t="s">
        <v>5</v>
      </c>
      <c r="AG81" s="100" t="s">
        <v>5</v>
      </c>
      <c r="AH81" s="101"/>
      <c r="AI81" s="100" t="s">
        <v>5</v>
      </c>
      <c r="AJ81" s="100" t="s">
        <v>5</v>
      </c>
      <c r="AK81" s="100" t="s">
        <v>5</v>
      </c>
      <c r="AL81" s="100" t="s">
        <v>5</v>
      </c>
      <c r="AM81" s="100" t="s">
        <v>5</v>
      </c>
      <c r="AN81" s="100" t="s">
        <v>5</v>
      </c>
      <c r="AO81" s="100" t="s">
        <v>5</v>
      </c>
      <c r="AP81" s="100" t="s">
        <v>5</v>
      </c>
      <c r="AQ81" s="100" t="s">
        <v>5</v>
      </c>
      <c r="AR81" s="100" t="s">
        <v>5</v>
      </c>
      <c r="AS81" s="101"/>
      <c r="AT81" s="100" t="s">
        <v>5</v>
      </c>
      <c r="AU81" s="100" t="s">
        <v>5</v>
      </c>
      <c r="AV81" s="100" t="s">
        <v>5</v>
      </c>
      <c r="AW81" s="100" t="s">
        <v>5</v>
      </c>
      <c r="AX81" s="100" t="s">
        <v>5</v>
      </c>
      <c r="AY81" s="100" t="s">
        <v>5</v>
      </c>
      <c r="AZ81" s="100" t="s">
        <v>5</v>
      </c>
      <c r="BA81" s="100" t="s">
        <v>5</v>
      </c>
      <c r="BB81" s="100" t="s">
        <v>5</v>
      </c>
      <c r="BC81" s="100" t="s">
        <v>5</v>
      </c>
    </row>
    <row r="82" spans="1:55" ht="45" outlineLevel="1" x14ac:dyDescent="0.2">
      <c r="A82" s="83">
        <f>'Raw Curriculum data'!A84</f>
        <v>67</v>
      </c>
      <c r="B82" s="83" t="str">
        <f t="shared" si="47"/>
        <v>7</v>
      </c>
      <c r="C82" s="83" t="str">
        <f t="shared" si="40"/>
        <v>7</v>
      </c>
      <c r="D82" s="84" t="str">
        <f t="shared" si="42"/>
        <v/>
      </c>
      <c r="E82" s="3" t="str">
        <f t="shared" si="52"/>
        <v>Number and place value</v>
      </c>
      <c r="F82" s="3" t="str">
        <f t="shared" si="43"/>
        <v>Unit 7 S2</v>
      </c>
      <c r="G82" s="3" t="str">
        <f t="shared" si="44"/>
        <v>Session 2: Money, money, money</v>
      </c>
      <c r="H82" s="85" t="str">
        <f t="shared" si="45"/>
        <v>• To understand the use of zero as a place holder in the context of money.</v>
      </c>
      <c r="I82" s="85" t="str">
        <f t="shared" si="46"/>
        <v xml:space="preserve">(4F8) compare numbers with the same number of decimal places up to two decimal places </v>
      </c>
      <c r="J82" s="80"/>
      <c r="K82" s="80"/>
      <c r="L82" s="79"/>
      <c r="M82" s="100" t="s">
        <v>5</v>
      </c>
      <c r="N82" s="100" t="s">
        <v>5</v>
      </c>
      <c r="O82" s="100" t="s">
        <v>5</v>
      </c>
      <c r="P82" s="100" t="s">
        <v>5</v>
      </c>
      <c r="Q82" s="100" t="s">
        <v>5</v>
      </c>
      <c r="R82" s="100" t="s">
        <v>5</v>
      </c>
      <c r="S82" s="100" t="s">
        <v>5</v>
      </c>
      <c r="T82" s="100" t="s">
        <v>5</v>
      </c>
      <c r="U82" s="100" t="s">
        <v>5</v>
      </c>
      <c r="V82" s="100" t="s">
        <v>5</v>
      </c>
      <c r="W82" s="101"/>
      <c r="X82" s="100" t="s">
        <v>5</v>
      </c>
      <c r="Y82" s="100" t="s">
        <v>5</v>
      </c>
      <c r="Z82" s="100" t="s">
        <v>5</v>
      </c>
      <c r="AA82" s="100" t="s">
        <v>5</v>
      </c>
      <c r="AB82" s="100" t="s">
        <v>5</v>
      </c>
      <c r="AC82" s="100" t="s">
        <v>5</v>
      </c>
      <c r="AD82" s="100" t="s">
        <v>5</v>
      </c>
      <c r="AE82" s="100" t="s">
        <v>5</v>
      </c>
      <c r="AF82" s="100" t="s">
        <v>5</v>
      </c>
      <c r="AG82" s="100" t="s">
        <v>5</v>
      </c>
      <c r="AH82" s="101"/>
      <c r="AI82" s="100" t="s">
        <v>5</v>
      </c>
      <c r="AJ82" s="100" t="s">
        <v>5</v>
      </c>
      <c r="AK82" s="100" t="s">
        <v>5</v>
      </c>
      <c r="AL82" s="100" t="s">
        <v>5</v>
      </c>
      <c r="AM82" s="100" t="s">
        <v>5</v>
      </c>
      <c r="AN82" s="100" t="s">
        <v>5</v>
      </c>
      <c r="AO82" s="100" t="s">
        <v>5</v>
      </c>
      <c r="AP82" s="100" t="s">
        <v>5</v>
      </c>
      <c r="AQ82" s="100" t="s">
        <v>5</v>
      </c>
      <c r="AR82" s="100" t="s">
        <v>5</v>
      </c>
      <c r="AS82" s="101"/>
      <c r="AT82" s="100" t="s">
        <v>5</v>
      </c>
      <c r="AU82" s="100" t="s">
        <v>5</v>
      </c>
      <c r="AV82" s="100" t="s">
        <v>5</v>
      </c>
      <c r="AW82" s="100" t="s">
        <v>5</v>
      </c>
      <c r="AX82" s="100" t="s">
        <v>5</v>
      </c>
      <c r="AY82" s="100" t="s">
        <v>5</v>
      </c>
      <c r="AZ82" s="100" t="s">
        <v>5</v>
      </c>
      <c r="BA82" s="100" t="s">
        <v>5</v>
      </c>
      <c r="BB82" s="100" t="s">
        <v>5</v>
      </c>
      <c r="BC82" s="100" t="s">
        <v>5</v>
      </c>
    </row>
    <row r="83" spans="1:55" ht="32" outlineLevel="1" x14ac:dyDescent="0.2">
      <c r="A83" s="83">
        <f>'Raw Curriculum data'!A85</f>
        <v>68</v>
      </c>
      <c r="B83" s="83" t="str">
        <f t="shared" si="47"/>
        <v>7</v>
      </c>
      <c r="C83" s="83" t="str">
        <f t="shared" si="40"/>
        <v>7</v>
      </c>
      <c r="D83" s="84" t="str">
        <f t="shared" si="42"/>
        <v/>
      </c>
      <c r="E83" s="3" t="str">
        <f t="shared" si="52"/>
        <v>Number and place value</v>
      </c>
      <c r="F83" s="3" t="str">
        <f t="shared" si="43"/>
        <v>Unit 7 S3</v>
      </c>
      <c r="G83" s="3" t="str">
        <f t="shared" si="44"/>
        <v>Session 3: Numbers to three decimal places</v>
      </c>
      <c r="H83" s="85" t="str">
        <f t="shared" si="45"/>
        <v>• To read, write, order and compare numbers with up to three decimal places.</v>
      </c>
      <c r="I83" s="85" t="str">
        <f t="shared" si="46"/>
        <v xml:space="preserve"> (5F8) read, write, order and compare numbers with up to three decimal places</v>
      </c>
      <c r="J83" s="80"/>
      <c r="K83" s="80"/>
      <c r="L83" s="79"/>
      <c r="M83" s="100" t="s">
        <v>5</v>
      </c>
      <c r="N83" s="100" t="s">
        <v>5</v>
      </c>
      <c r="O83" s="100" t="s">
        <v>5</v>
      </c>
      <c r="P83" s="100" t="s">
        <v>5</v>
      </c>
      <c r="Q83" s="100" t="s">
        <v>5</v>
      </c>
      <c r="R83" s="100" t="s">
        <v>5</v>
      </c>
      <c r="S83" s="100" t="s">
        <v>5</v>
      </c>
      <c r="T83" s="100" t="s">
        <v>5</v>
      </c>
      <c r="U83" s="100" t="s">
        <v>5</v>
      </c>
      <c r="V83" s="100" t="s">
        <v>5</v>
      </c>
      <c r="W83" s="101"/>
      <c r="X83" s="100" t="s">
        <v>5</v>
      </c>
      <c r="Y83" s="100" t="s">
        <v>5</v>
      </c>
      <c r="Z83" s="100" t="s">
        <v>5</v>
      </c>
      <c r="AA83" s="100" t="s">
        <v>5</v>
      </c>
      <c r="AB83" s="100" t="s">
        <v>5</v>
      </c>
      <c r="AC83" s="100" t="s">
        <v>5</v>
      </c>
      <c r="AD83" s="100" t="s">
        <v>5</v>
      </c>
      <c r="AE83" s="100" t="s">
        <v>5</v>
      </c>
      <c r="AF83" s="100" t="s">
        <v>5</v>
      </c>
      <c r="AG83" s="100" t="s">
        <v>5</v>
      </c>
      <c r="AH83" s="101"/>
      <c r="AI83" s="100" t="s">
        <v>5</v>
      </c>
      <c r="AJ83" s="100" t="s">
        <v>5</v>
      </c>
      <c r="AK83" s="100" t="s">
        <v>5</v>
      </c>
      <c r="AL83" s="100" t="s">
        <v>5</v>
      </c>
      <c r="AM83" s="100" t="s">
        <v>5</v>
      </c>
      <c r="AN83" s="100" t="s">
        <v>5</v>
      </c>
      <c r="AO83" s="100" t="s">
        <v>5</v>
      </c>
      <c r="AP83" s="100" t="s">
        <v>5</v>
      </c>
      <c r="AQ83" s="100" t="s">
        <v>5</v>
      </c>
      <c r="AR83" s="100" t="s">
        <v>5</v>
      </c>
      <c r="AS83" s="101"/>
      <c r="AT83" s="100" t="s">
        <v>5</v>
      </c>
      <c r="AU83" s="100" t="s">
        <v>5</v>
      </c>
      <c r="AV83" s="100" t="s">
        <v>5</v>
      </c>
      <c r="AW83" s="100" t="s">
        <v>5</v>
      </c>
      <c r="AX83" s="100" t="s">
        <v>5</v>
      </c>
      <c r="AY83" s="100" t="s">
        <v>5</v>
      </c>
      <c r="AZ83" s="100" t="s">
        <v>5</v>
      </c>
      <c r="BA83" s="100" t="s">
        <v>5</v>
      </c>
      <c r="BB83" s="100" t="s">
        <v>5</v>
      </c>
      <c r="BC83" s="100" t="s">
        <v>5</v>
      </c>
    </row>
    <row r="84" spans="1:55" ht="32" outlineLevel="1" x14ac:dyDescent="0.2">
      <c r="A84" s="83">
        <f>'Raw Curriculum data'!A86</f>
        <v>69</v>
      </c>
      <c r="B84" s="83" t="str">
        <f t="shared" si="47"/>
        <v>7</v>
      </c>
      <c r="C84" s="83" t="str">
        <f t="shared" si="40"/>
        <v>7</v>
      </c>
      <c r="D84" s="84" t="str">
        <f t="shared" si="42"/>
        <v/>
      </c>
      <c r="E84" s="3" t="str">
        <f t="shared" si="52"/>
        <v>Number and place value</v>
      </c>
      <c r="F84" s="3" t="str">
        <f t="shared" si="43"/>
        <v>Unit 7 S3</v>
      </c>
      <c r="G84" s="3" t="str">
        <f t="shared" si="44"/>
        <v>Session 3: Numbers to three decimal places</v>
      </c>
      <c r="H84" s="85" t="str">
        <f t="shared" si="45"/>
        <v>• To use a number line to represent numbers with up to three decimal places.</v>
      </c>
      <c r="I84" s="85" t="str">
        <f t="shared" si="46"/>
        <v xml:space="preserve"> (5F8) read, write, order and compare numbers with up to three decimal places</v>
      </c>
      <c r="J84" s="80"/>
      <c r="K84" s="80"/>
      <c r="L84" s="79"/>
      <c r="M84" s="100" t="s">
        <v>5</v>
      </c>
      <c r="N84" s="100" t="s">
        <v>5</v>
      </c>
      <c r="O84" s="100" t="s">
        <v>5</v>
      </c>
      <c r="P84" s="100" t="s">
        <v>5</v>
      </c>
      <c r="Q84" s="100" t="s">
        <v>5</v>
      </c>
      <c r="R84" s="100" t="s">
        <v>5</v>
      </c>
      <c r="S84" s="100" t="s">
        <v>5</v>
      </c>
      <c r="T84" s="100" t="s">
        <v>5</v>
      </c>
      <c r="U84" s="100" t="s">
        <v>5</v>
      </c>
      <c r="V84" s="100" t="s">
        <v>5</v>
      </c>
      <c r="W84" s="101"/>
      <c r="X84" s="100" t="s">
        <v>5</v>
      </c>
      <c r="Y84" s="100" t="s">
        <v>5</v>
      </c>
      <c r="Z84" s="100" t="s">
        <v>5</v>
      </c>
      <c r="AA84" s="100" t="s">
        <v>5</v>
      </c>
      <c r="AB84" s="100" t="s">
        <v>5</v>
      </c>
      <c r="AC84" s="100" t="s">
        <v>5</v>
      </c>
      <c r="AD84" s="100" t="s">
        <v>5</v>
      </c>
      <c r="AE84" s="100" t="s">
        <v>5</v>
      </c>
      <c r="AF84" s="100" t="s">
        <v>5</v>
      </c>
      <c r="AG84" s="100" t="s">
        <v>5</v>
      </c>
      <c r="AH84" s="101"/>
      <c r="AI84" s="100" t="s">
        <v>5</v>
      </c>
      <c r="AJ84" s="100" t="s">
        <v>5</v>
      </c>
      <c r="AK84" s="100" t="s">
        <v>5</v>
      </c>
      <c r="AL84" s="100" t="s">
        <v>5</v>
      </c>
      <c r="AM84" s="100" t="s">
        <v>5</v>
      </c>
      <c r="AN84" s="100" t="s">
        <v>5</v>
      </c>
      <c r="AO84" s="100" t="s">
        <v>5</v>
      </c>
      <c r="AP84" s="100" t="s">
        <v>5</v>
      </c>
      <c r="AQ84" s="100" t="s">
        <v>5</v>
      </c>
      <c r="AR84" s="100" t="s">
        <v>5</v>
      </c>
      <c r="AS84" s="101"/>
      <c r="AT84" s="100" t="s">
        <v>5</v>
      </c>
      <c r="AU84" s="100" t="s">
        <v>5</v>
      </c>
      <c r="AV84" s="100" t="s">
        <v>5</v>
      </c>
      <c r="AW84" s="100" t="s">
        <v>5</v>
      </c>
      <c r="AX84" s="100" t="s">
        <v>5</v>
      </c>
      <c r="AY84" s="100" t="s">
        <v>5</v>
      </c>
      <c r="AZ84" s="100" t="s">
        <v>5</v>
      </c>
      <c r="BA84" s="100" t="s">
        <v>5</v>
      </c>
      <c r="BB84" s="100" t="s">
        <v>5</v>
      </c>
      <c r="BC84" s="100" t="s">
        <v>5</v>
      </c>
    </row>
    <row r="85" spans="1:55" ht="32" outlineLevel="1" x14ac:dyDescent="0.2">
      <c r="A85" s="83">
        <f>'Raw Curriculum data'!A87</f>
        <v>70</v>
      </c>
      <c r="B85" s="83" t="str">
        <f t="shared" si="47"/>
        <v>7</v>
      </c>
      <c r="C85" s="83" t="str">
        <f t="shared" si="40"/>
        <v>7</v>
      </c>
      <c r="D85" s="84" t="str">
        <f t="shared" si="42"/>
        <v/>
      </c>
      <c r="E85" s="3" t="str">
        <f t="shared" si="52"/>
        <v>Number and place value</v>
      </c>
      <c r="F85" s="3" t="str">
        <f t="shared" si="43"/>
        <v>Unit 7 S4</v>
      </c>
      <c r="G85" s="3" t="str">
        <f t="shared" si="44"/>
        <v>Session 4: Ordering and rounding decimals</v>
      </c>
      <c r="H85" s="85" t="str">
        <f t="shared" si="45"/>
        <v>• To compare numbers with the same number of decimal places (with three decimal places).</v>
      </c>
      <c r="I85" s="85" t="str">
        <f t="shared" si="46"/>
        <v xml:space="preserve"> (5F8) read, write, order and compare numbers with up to three decimal places</v>
      </c>
      <c r="J85" s="80"/>
      <c r="K85" s="80"/>
      <c r="L85" s="79"/>
      <c r="M85" s="100" t="s">
        <v>5</v>
      </c>
      <c r="N85" s="100" t="s">
        <v>5</v>
      </c>
      <c r="O85" s="100" t="s">
        <v>5</v>
      </c>
      <c r="P85" s="100" t="s">
        <v>5</v>
      </c>
      <c r="Q85" s="100" t="s">
        <v>5</v>
      </c>
      <c r="R85" s="100" t="s">
        <v>5</v>
      </c>
      <c r="S85" s="100" t="s">
        <v>5</v>
      </c>
      <c r="T85" s="100" t="s">
        <v>5</v>
      </c>
      <c r="U85" s="100" t="s">
        <v>5</v>
      </c>
      <c r="V85" s="100" t="s">
        <v>5</v>
      </c>
      <c r="W85" s="101"/>
      <c r="X85" s="100" t="s">
        <v>5</v>
      </c>
      <c r="Y85" s="100" t="s">
        <v>5</v>
      </c>
      <c r="Z85" s="100" t="s">
        <v>5</v>
      </c>
      <c r="AA85" s="100" t="s">
        <v>5</v>
      </c>
      <c r="AB85" s="100" t="s">
        <v>5</v>
      </c>
      <c r="AC85" s="100" t="s">
        <v>5</v>
      </c>
      <c r="AD85" s="100" t="s">
        <v>5</v>
      </c>
      <c r="AE85" s="100" t="s">
        <v>5</v>
      </c>
      <c r="AF85" s="100" t="s">
        <v>5</v>
      </c>
      <c r="AG85" s="100" t="s">
        <v>5</v>
      </c>
      <c r="AH85" s="101"/>
      <c r="AI85" s="100" t="s">
        <v>5</v>
      </c>
      <c r="AJ85" s="100" t="s">
        <v>5</v>
      </c>
      <c r="AK85" s="100" t="s">
        <v>5</v>
      </c>
      <c r="AL85" s="100" t="s">
        <v>5</v>
      </c>
      <c r="AM85" s="100" t="s">
        <v>5</v>
      </c>
      <c r="AN85" s="100" t="s">
        <v>5</v>
      </c>
      <c r="AO85" s="100" t="s">
        <v>5</v>
      </c>
      <c r="AP85" s="100" t="s">
        <v>5</v>
      </c>
      <c r="AQ85" s="100" t="s">
        <v>5</v>
      </c>
      <c r="AR85" s="100" t="s">
        <v>5</v>
      </c>
      <c r="AS85" s="101"/>
      <c r="AT85" s="100" t="s">
        <v>5</v>
      </c>
      <c r="AU85" s="100" t="s">
        <v>5</v>
      </c>
      <c r="AV85" s="100" t="s">
        <v>5</v>
      </c>
      <c r="AW85" s="100" t="s">
        <v>5</v>
      </c>
      <c r="AX85" s="100" t="s">
        <v>5</v>
      </c>
      <c r="AY85" s="100" t="s">
        <v>5</v>
      </c>
      <c r="AZ85" s="100" t="s">
        <v>5</v>
      </c>
      <c r="BA85" s="100" t="s">
        <v>5</v>
      </c>
      <c r="BB85" s="100" t="s">
        <v>5</v>
      </c>
      <c r="BC85" s="100" t="s">
        <v>5</v>
      </c>
    </row>
    <row r="86" spans="1:55" ht="45" outlineLevel="1" x14ac:dyDescent="0.2">
      <c r="A86" s="83">
        <f>'Raw Curriculum data'!A88</f>
        <v>71</v>
      </c>
      <c r="B86" s="83" t="str">
        <f t="shared" si="47"/>
        <v>7</v>
      </c>
      <c r="C86" s="83" t="str">
        <f t="shared" si="40"/>
        <v>7</v>
      </c>
      <c r="D86" s="84" t="str">
        <f t="shared" si="42"/>
        <v/>
      </c>
      <c r="E86" s="3" t="str">
        <f t="shared" si="52"/>
        <v>Number and place value</v>
      </c>
      <c r="F86" s="3" t="str">
        <f t="shared" si="43"/>
        <v>Unit 7 S4</v>
      </c>
      <c r="G86" s="3" t="str">
        <f t="shared" si="44"/>
        <v>Session 4: Ordering and rounding decimals</v>
      </c>
      <c r="H86" s="85" t="str">
        <f t="shared" si="45"/>
        <v>• To round numbers with up to two decimal places to the nearest whole number.</v>
      </c>
      <c r="I86" s="85" t="str">
        <f t="shared" si="46"/>
        <v xml:space="preserve">(5F7) round decimals with two decimal places to the nearest whole number and to one decimal place </v>
      </c>
      <c r="J86" s="80"/>
      <c r="K86" s="80"/>
      <c r="L86" s="79"/>
      <c r="M86" s="100" t="s">
        <v>5</v>
      </c>
      <c r="N86" s="100" t="s">
        <v>5</v>
      </c>
      <c r="O86" s="100" t="s">
        <v>5</v>
      </c>
      <c r="P86" s="100" t="s">
        <v>5</v>
      </c>
      <c r="Q86" s="100" t="s">
        <v>5</v>
      </c>
      <c r="R86" s="100" t="s">
        <v>5</v>
      </c>
      <c r="S86" s="100" t="s">
        <v>5</v>
      </c>
      <c r="T86" s="100" t="s">
        <v>5</v>
      </c>
      <c r="U86" s="100" t="s">
        <v>5</v>
      </c>
      <c r="V86" s="100" t="s">
        <v>5</v>
      </c>
      <c r="W86" s="101"/>
      <c r="X86" s="100" t="s">
        <v>5</v>
      </c>
      <c r="Y86" s="100" t="s">
        <v>5</v>
      </c>
      <c r="Z86" s="100" t="s">
        <v>5</v>
      </c>
      <c r="AA86" s="100" t="s">
        <v>5</v>
      </c>
      <c r="AB86" s="100" t="s">
        <v>5</v>
      </c>
      <c r="AC86" s="100" t="s">
        <v>5</v>
      </c>
      <c r="AD86" s="100" t="s">
        <v>5</v>
      </c>
      <c r="AE86" s="100" t="s">
        <v>5</v>
      </c>
      <c r="AF86" s="100" t="s">
        <v>5</v>
      </c>
      <c r="AG86" s="100" t="s">
        <v>5</v>
      </c>
      <c r="AH86" s="101"/>
      <c r="AI86" s="100" t="s">
        <v>5</v>
      </c>
      <c r="AJ86" s="100" t="s">
        <v>5</v>
      </c>
      <c r="AK86" s="100" t="s">
        <v>5</v>
      </c>
      <c r="AL86" s="100" t="s">
        <v>5</v>
      </c>
      <c r="AM86" s="100" t="s">
        <v>5</v>
      </c>
      <c r="AN86" s="100" t="s">
        <v>5</v>
      </c>
      <c r="AO86" s="100" t="s">
        <v>5</v>
      </c>
      <c r="AP86" s="100" t="s">
        <v>5</v>
      </c>
      <c r="AQ86" s="100" t="s">
        <v>5</v>
      </c>
      <c r="AR86" s="100" t="s">
        <v>5</v>
      </c>
      <c r="AS86" s="101"/>
      <c r="AT86" s="100" t="s">
        <v>5</v>
      </c>
      <c r="AU86" s="100" t="s">
        <v>5</v>
      </c>
      <c r="AV86" s="100" t="s">
        <v>5</v>
      </c>
      <c r="AW86" s="100" t="s">
        <v>5</v>
      </c>
      <c r="AX86" s="100" t="s">
        <v>5</v>
      </c>
      <c r="AY86" s="100" t="s">
        <v>5</v>
      </c>
      <c r="AZ86" s="100" t="s">
        <v>5</v>
      </c>
      <c r="BA86" s="100" t="s">
        <v>5</v>
      </c>
      <c r="BB86" s="100" t="s">
        <v>5</v>
      </c>
      <c r="BC86" s="100" t="s">
        <v>5</v>
      </c>
    </row>
    <row r="87" spans="1:55" ht="46" outlineLevel="1" thickBot="1" x14ac:dyDescent="0.25">
      <c r="A87" s="83">
        <f>'Raw Curriculum data'!A89</f>
        <v>72</v>
      </c>
      <c r="B87" s="83" t="str">
        <f t="shared" si="47"/>
        <v>7</v>
      </c>
      <c r="C87" s="83" t="str">
        <f t="shared" si="40"/>
        <v>7</v>
      </c>
      <c r="D87" s="84" t="str">
        <f t="shared" si="42"/>
        <v/>
      </c>
      <c r="E87" s="91" t="str">
        <f t="shared" si="52"/>
        <v>Number and place value</v>
      </c>
      <c r="F87" s="91" t="str">
        <f t="shared" si="43"/>
        <v>Unit 7 S4</v>
      </c>
      <c r="G87" s="91" t="str">
        <f t="shared" si="44"/>
        <v>Session 4: Ordering and rounding decimals</v>
      </c>
      <c r="H87" s="92" t="str">
        <f t="shared" si="45"/>
        <v>• To round numbers with two decimal places to the nearest tenth.</v>
      </c>
      <c r="I87" s="92" t="str">
        <f t="shared" si="46"/>
        <v xml:space="preserve">(5F7) round decimals with two decimal places to the nearest whole number and to one decimal place </v>
      </c>
      <c r="J87" s="93"/>
      <c r="K87" s="93"/>
      <c r="L87" s="79"/>
      <c r="M87" s="102" t="s">
        <v>5</v>
      </c>
      <c r="N87" s="102" t="s">
        <v>5</v>
      </c>
      <c r="O87" s="102" t="s">
        <v>5</v>
      </c>
      <c r="P87" s="102" t="s">
        <v>5</v>
      </c>
      <c r="Q87" s="102" t="s">
        <v>5</v>
      </c>
      <c r="R87" s="102" t="s">
        <v>5</v>
      </c>
      <c r="S87" s="102" t="s">
        <v>5</v>
      </c>
      <c r="T87" s="102" t="s">
        <v>5</v>
      </c>
      <c r="U87" s="102" t="s">
        <v>5</v>
      </c>
      <c r="V87" s="102" t="s">
        <v>5</v>
      </c>
      <c r="W87" s="101"/>
      <c r="X87" s="102" t="s">
        <v>5</v>
      </c>
      <c r="Y87" s="102" t="s">
        <v>5</v>
      </c>
      <c r="Z87" s="102" t="s">
        <v>5</v>
      </c>
      <c r="AA87" s="102" t="s">
        <v>5</v>
      </c>
      <c r="AB87" s="102" t="s">
        <v>5</v>
      </c>
      <c r="AC87" s="102" t="s">
        <v>5</v>
      </c>
      <c r="AD87" s="102" t="s">
        <v>5</v>
      </c>
      <c r="AE87" s="102" t="s">
        <v>5</v>
      </c>
      <c r="AF87" s="102" t="s">
        <v>5</v>
      </c>
      <c r="AG87" s="102" t="s">
        <v>5</v>
      </c>
      <c r="AH87" s="101"/>
      <c r="AI87" s="102" t="s">
        <v>5</v>
      </c>
      <c r="AJ87" s="102" t="s">
        <v>5</v>
      </c>
      <c r="AK87" s="102" t="s">
        <v>5</v>
      </c>
      <c r="AL87" s="102" t="s">
        <v>5</v>
      </c>
      <c r="AM87" s="102" t="s">
        <v>5</v>
      </c>
      <c r="AN87" s="102" t="s">
        <v>5</v>
      </c>
      <c r="AO87" s="102" t="s">
        <v>5</v>
      </c>
      <c r="AP87" s="102" t="s">
        <v>5</v>
      </c>
      <c r="AQ87" s="102" t="s">
        <v>5</v>
      </c>
      <c r="AR87" s="102" t="s">
        <v>5</v>
      </c>
      <c r="AS87" s="101"/>
      <c r="AT87" s="102" t="s">
        <v>5</v>
      </c>
      <c r="AU87" s="102" t="s">
        <v>5</v>
      </c>
      <c r="AV87" s="102" t="s">
        <v>5</v>
      </c>
      <c r="AW87" s="102" t="s">
        <v>5</v>
      </c>
      <c r="AX87" s="102" t="s">
        <v>5</v>
      </c>
      <c r="AY87" s="102" t="s">
        <v>5</v>
      </c>
      <c r="AZ87" s="102" t="s">
        <v>5</v>
      </c>
      <c r="BA87" s="102" t="s">
        <v>5</v>
      </c>
      <c r="BB87" s="102" t="s">
        <v>5</v>
      </c>
      <c r="BC87" s="102" t="s">
        <v>5</v>
      </c>
    </row>
    <row r="88" spans="1:55" ht="17" thickTop="1" x14ac:dyDescent="0.2">
      <c r="A88" s="83" t="str">
        <f>'Raw Curriculum data'!A90</f>
        <v/>
      </c>
      <c r="B88" s="83" t="str">
        <f t="shared" si="47"/>
        <v/>
      </c>
      <c r="C88" s="83" t="str">
        <f t="shared" si="40"/>
        <v>8</v>
      </c>
      <c r="D88" s="88" t="str">
        <f t="shared" si="42"/>
        <v/>
      </c>
      <c r="E88" s="15" t="str">
        <f>IF(D89="",IF($A89="","",VLOOKUP($A89,curriculum_data,2,FALSE)),   VLOOKUP($D89,units,2,FALSE)         )</f>
        <v>Adding and subtracting</v>
      </c>
      <c r="F88" s="15" t="str">
        <f t="shared" si="43"/>
        <v/>
      </c>
      <c r="G88" s="15" t="str">
        <f t="shared" si="44"/>
        <v/>
      </c>
      <c r="H88" s="89" t="str">
        <f t="shared" si="45"/>
        <v/>
      </c>
      <c r="I88" s="89" t="str">
        <f t="shared" si="46"/>
        <v/>
      </c>
      <c r="J88" s="119"/>
      <c r="K88" s="119"/>
      <c r="L88" s="90"/>
      <c r="M88" s="96" t="str">
        <f t="shared" ref="M88:BC88" ca="1" si="53">IF(COUNTA(OFFSET(M88,2,0,COUNTIF($B:$B,$D89),1))=COUNTIF(OFFSET(M88,2,0,COUNTIF($B:$B,$D89),1),Not_started)," Not started ",IF(COUNTA(OFFSET(M88,2,0,COUNTIF($B:$B,$D89),1))-COUNTIF(OFFSET(M88,2,0,COUNTIF($B:$B,$D89),1),Not_started)&lt;COUNTA(OFFSET(M88,2,0,COUNTIF($B:$B,$D89),1)),"Started",IF(COUNTA(OFFSET(M88,2,0,COUNTIF($B:$B,$D89),1))=COUNTIF(OFFSET(M88,2,0,COUNTIF($B:$B,$D89),1),Green),"Green",IF(COUNTIF(OFFSET(M88,2,0,COUNTIF($B:$B,$D89),1),Red)&gt;0,"Red","Amber")   )   )   )</f>
        <v xml:space="preserve"> Not started </v>
      </c>
      <c r="N88" s="96" t="str">
        <f t="shared" ca="1" si="53"/>
        <v xml:space="preserve"> Not started </v>
      </c>
      <c r="O88" s="96" t="str">
        <f t="shared" ca="1" si="53"/>
        <v xml:space="preserve"> Not started </v>
      </c>
      <c r="P88" s="96" t="str">
        <f t="shared" ca="1" si="53"/>
        <v xml:space="preserve"> Not started </v>
      </c>
      <c r="Q88" s="96" t="str">
        <f t="shared" ca="1" si="53"/>
        <v xml:space="preserve"> Not started </v>
      </c>
      <c r="R88" s="96" t="str">
        <f t="shared" ca="1" si="53"/>
        <v xml:space="preserve"> Not started </v>
      </c>
      <c r="S88" s="96" t="str">
        <f t="shared" ca="1" si="53"/>
        <v xml:space="preserve"> Not started </v>
      </c>
      <c r="T88" s="96" t="str">
        <f t="shared" ca="1" si="53"/>
        <v xml:space="preserve"> Not started </v>
      </c>
      <c r="U88" s="96" t="str">
        <f t="shared" ca="1" si="53"/>
        <v xml:space="preserve"> Not started </v>
      </c>
      <c r="V88" s="96" t="str">
        <f t="shared" ca="1" si="53"/>
        <v xml:space="preserve"> Not started </v>
      </c>
      <c r="W88" s="97"/>
      <c r="X88" s="96" t="str">
        <f t="shared" ca="1" si="53"/>
        <v xml:space="preserve"> Not started </v>
      </c>
      <c r="Y88" s="96" t="str">
        <f t="shared" ca="1" si="53"/>
        <v xml:space="preserve"> Not started </v>
      </c>
      <c r="Z88" s="96" t="str">
        <f t="shared" ca="1" si="53"/>
        <v xml:space="preserve"> Not started </v>
      </c>
      <c r="AA88" s="96" t="str">
        <f t="shared" ca="1" si="53"/>
        <v xml:space="preserve"> Not started </v>
      </c>
      <c r="AB88" s="96" t="str">
        <f t="shared" ca="1" si="53"/>
        <v xml:space="preserve"> Not started </v>
      </c>
      <c r="AC88" s="96" t="str">
        <f t="shared" ca="1" si="53"/>
        <v xml:space="preserve"> Not started </v>
      </c>
      <c r="AD88" s="96" t="str">
        <f t="shared" ca="1" si="53"/>
        <v xml:space="preserve"> Not started </v>
      </c>
      <c r="AE88" s="96" t="str">
        <f t="shared" ca="1" si="53"/>
        <v xml:space="preserve"> Not started </v>
      </c>
      <c r="AF88" s="96" t="str">
        <f t="shared" ca="1" si="53"/>
        <v xml:space="preserve"> Not started </v>
      </c>
      <c r="AG88" s="96" t="str">
        <f t="shared" ca="1" si="53"/>
        <v xml:space="preserve"> Not started </v>
      </c>
      <c r="AH88" s="97"/>
      <c r="AI88" s="96" t="str">
        <f t="shared" ca="1" si="53"/>
        <v xml:space="preserve"> Not started </v>
      </c>
      <c r="AJ88" s="96" t="str">
        <f t="shared" ca="1" si="53"/>
        <v xml:space="preserve"> Not started </v>
      </c>
      <c r="AK88" s="96" t="str">
        <f t="shared" ca="1" si="53"/>
        <v xml:space="preserve"> Not started </v>
      </c>
      <c r="AL88" s="96" t="str">
        <f t="shared" ca="1" si="53"/>
        <v xml:space="preserve"> Not started </v>
      </c>
      <c r="AM88" s="96" t="str">
        <f t="shared" ca="1" si="53"/>
        <v xml:space="preserve"> Not started </v>
      </c>
      <c r="AN88" s="96" t="str">
        <f t="shared" ca="1" si="53"/>
        <v xml:space="preserve"> Not started </v>
      </c>
      <c r="AO88" s="96" t="str">
        <f t="shared" ca="1" si="53"/>
        <v xml:space="preserve"> Not started </v>
      </c>
      <c r="AP88" s="96" t="str">
        <f t="shared" ca="1" si="53"/>
        <v xml:space="preserve"> Not started </v>
      </c>
      <c r="AQ88" s="96" t="str">
        <f t="shared" ca="1" si="53"/>
        <v xml:space="preserve"> Not started </v>
      </c>
      <c r="AR88" s="96" t="str">
        <f t="shared" ca="1" si="53"/>
        <v xml:space="preserve"> Not started </v>
      </c>
      <c r="AS88" s="98"/>
      <c r="AT88" s="96" t="str">
        <f t="shared" ca="1" si="53"/>
        <v xml:space="preserve"> Not started </v>
      </c>
      <c r="AU88" s="96" t="str">
        <f t="shared" ca="1" si="53"/>
        <v xml:space="preserve"> Not started </v>
      </c>
      <c r="AV88" s="96" t="str">
        <f t="shared" ca="1" si="53"/>
        <v xml:space="preserve"> Not started </v>
      </c>
      <c r="AW88" s="96" t="str">
        <f t="shared" ca="1" si="53"/>
        <v xml:space="preserve"> Not started </v>
      </c>
      <c r="AX88" s="96" t="str">
        <f t="shared" ca="1" si="53"/>
        <v xml:space="preserve"> Not started </v>
      </c>
      <c r="AY88" s="96" t="str">
        <f t="shared" ca="1" si="53"/>
        <v xml:space="preserve"> Not started </v>
      </c>
      <c r="AZ88" s="96" t="str">
        <f t="shared" ca="1" si="53"/>
        <v xml:space="preserve"> Not started </v>
      </c>
      <c r="BA88" s="96" t="str">
        <f t="shared" ca="1" si="53"/>
        <v xml:space="preserve"> Not started </v>
      </c>
      <c r="BB88" s="96" t="str">
        <f t="shared" ca="1" si="53"/>
        <v xml:space="preserve"> Not started </v>
      </c>
      <c r="BC88" s="96" t="str">
        <f t="shared" ca="1" si="53"/>
        <v xml:space="preserve"> Not started </v>
      </c>
    </row>
    <row r="89" spans="1:55" ht="16" x14ac:dyDescent="0.2">
      <c r="A89" s="83" t="str">
        <f>'Raw Curriculum data'!A91</f>
        <v/>
      </c>
      <c r="B89" s="83" t="str">
        <f t="shared" si="47"/>
        <v/>
      </c>
      <c r="C89" s="83" t="str">
        <f t="shared" si="40"/>
        <v>8</v>
      </c>
      <c r="D89" s="84" t="str">
        <f t="shared" si="42"/>
        <v>8</v>
      </c>
      <c r="E89" s="3"/>
      <c r="F89" s="3" t="str">
        <f t="shared" si="43"/>
        <v/>
      </c>
      <c r="G89" s="3" t="str">
        <f t="shared" si="44"/>
        <v/>
      </c>
      <c r="H89" s="85" t="str">
        <f t="shared" si="45"/>
        <v/>
      </c>
      <c r="I89" s="85" t="str">
        <f t="shared" si="46"/>
        <v/>
      </c>
      <c r="J89" s="80"/>
      <c r="K89" s="80"/>
      <c r="L89" s="79"/>
      <c r="M89" s="99" t="str">
        <f t="shared" ref="M89:BA89" ca="1" si="54">CONCATENATE(COUNTIF(OFFSET(M88,2,0,COUNTIF($B:$B,$D89),1),Green)," out of ",COUNTA(OFFSET(M88,2,0,COUNTIF($B:$B,$D89),1)))</f>
        <v>0 out of 9</v>
      </c>
      <c r="N89" s="99" t="str">
        <f t="shared" ca="1" si="54"/>
        <v>0 out of 9</v>
      </c>
      <c r="O89" s="99" t="str">
        <f t="shared" ca="1" si="54"/>
        <v>0 out of 9</v>
      </c>
      <c r="P89" s="99" t="str">
        <f t="shared" ca="1" si="54"/>
        <v>0 out of 9</v>
      </c>
      <c r="Q89" s="99" t="str">
        <f t="shared" ca="1" si="54"/>
        <v>0 out of 9</v>
      </c>
      <c r="R89" s="99" t="str">
        <f t="shared" ca="1" si="54"/>
        <v>0 out of 9</v>
      </c>
      <c r="S89" s="99" t="str">
        <f t="shared" ca="1" si="54"/>
        <v>0 out of 9</v>
      </c>
      <c r="T89" s="99" t="str">
        <f t="shared" ca="1" si="54"/>
        <v>0 out of 9</v>
      </c>
      <c r="U89" s="99" t="str">
        <f t="shared" ca="1" si="54"/>
        <v>0 out of 9</v>
      </c>
      <c r="V89" s="99" t="str">
        <f t="shared" ca="1" si="54"/>
        <v>0 out of 9</v>
      </c>
      <c r="W89" s="94"/>
      <c r="X89" s="99" t="str">
        <f t="shared" ca="1" si="54"/>
        <v>0 out of 9</v>
      </c>
      <c r="Y89" s="99" t="str">
        <f t="shared" ca="1" si="54"/>
        <v>0 out of 9</v>
      </c>
      <c r="Z89" s="99" t="str">
        <f t="shared" ca="1" si="54"/>
        <v>0 out of 9</v>
      </c>
      <c r="AA89" s="99" t="str">
        <f t="shared" ca="1" si="54"/>
        <v>0 out of 9</v>
      </c>
      <c r="AB89" s="99" t="str">
        <f t="shared" ca="1" si="54"/>
        <v>0 out of 9</v>
      </c>
      <c r="AC89" s="99" t="str">
        <f t="shared" ca="1" si="54"/>
        <v>0 out of 9</v>
      </c>
      <c r="AD89" s="99" t="str">
        <f t="shared" ca="1" si="54"/>
        <v>0 out of 9</v>
      </c>
      <c r="AE89" s="99" t="str">
        <f t="shared" ca="1" si="54"/>
        <v>0 out of 9</v>
      </c>
      <c r="AF89" s="99" t="str">
        <f t="shared" ref="AF89" ca="1" si="55">CONCATENATE(COUNTIF(OFFSET(AF88,2,0,COUNTIF($B:$B,$D89),1),Green)," out of ",COUNTA(OFFSET(AF88,2,0,COUNTIF($B:$B,$D89),1)))</f>
        <v>0 out of 9</v>
      </c>
      <c r="AG89" s="99" t="str">
        <f t="shared" ca="1" si="54"/>
        <v>0 out of 9</v>
      </c>
      <c r="AH89" s="94"/>
      <c r="AI89" s="99" t="str">
        <f t="shared" ca="1" si="54"/>
        <v>0 out of 9</v>
      </c>
      <c r="AJ89" s="99" t="str">
        <f t="shared" ca="1" si="54"/>
        <v>0 out of 9</v>
      </c>
      <c r="AK89" s="99" t="str">
        <f t="shared" ca="1" si="54"/>
        <v>0 out of 9</v>
      </c>
      <c r="AL89" s="99" t="str">
        <f t="shared" ca="1" si="54"/>
        <v>0 out of 9</v>
      </c>
      <c r="AM89" s="99" t="str">
        <f t="shared" ca="1" si="54"/>
        <v>0 out of 9</v>
      </c>
      <c r="AN89" s="99" t="str">
        <f t="shared" ca="1" si="54"/>
        <v>0 out of 9</v>
      </c>
      <c r="AO89" s="99" t="str">
        <f t="shared" ca="1" si="54"/>
        <v>0 out of 9</v>
      </c>
      <c r="AP89" s="99" t="str">
        <f t="shared" ca="1" si="54"/>
        <v>0 out of 9</v>
      </c>
      <c r="AQ89" s="99" t="str">
        <f t="shared" ca="1" si="54"/>
        <v>0 out of 9</v>
      </c>
      <c r="AR89" s="99" t="str">
        <f t="shared" ca="1" si="54"/>
        <v>0 out of 9</v>
      </c>
      <c r="AS89" s="94"/>
      <c r="AT89" s="99" t="str">
        <f t="shared" ca="1" si="54"/>
        <v>0 out of 9</v>
      </c>
      <c r="AU89" s="99" t="str">
        <f t="shared" ca="1" si="54"/>
        <v>0 out of 9</v>
      </c>
      <c r="AV89" s="99" t="str">
        <f t="shared" ca="1" si="54"/>
        <v>0 out of 9</v>
      </c>
      <c r="AW89" s="99" t="str">
        <f t="shared" ca="1" si="54"/>
        <v>0 out of 9</v>
      </c>
      <c r="AX89" s="99" t="str">
        <f t="shared" ca="1" si="54"/>
        <v>0 out of 9</v>
      </c>
      <c r="AY89" s="99" t="str">
        <f t="shared" ca="1" si="54"/>
        <v>0 out of 9</v>
      </c>
      <c r="AZ89" s="99" t="str">
        <f t="shared" ca="1" si="54"/>
        <v>0 out of 9</v>
      </c>
      <c r="BA89" s="99" t="str">
        <f t="shared" ca="1" si="54"/>
        <v>0 out of 9</v>
      </c>
      <c r="BB89" s="99" t="str">
        <f t="shared" ref="BB89:BC89" ca="1" si="56">CONCATENATE(COUNTIF(OFFSET(BB88,2,0,COUNTIF($B:$B,$D89),1),Green)," out of ",COUNTA(OFFSET(BB88,2,0,COUNTIF($B:$B,$D89),1)))</f>
        <v>0 out of 9</v>
      </c>
      <c r="BC89" s="99" t="str">
        <f t="shared" ca="1" si="56"/>
        <v>0 out of 9</v>
      </c>
    </row>
    <row r="90" spans="1:55" ht="60" outlineLevel="1" x14ac:dyDescent="0.2">
      <c r="A90" s="83">
        <f>'Raw Curriculum data'!A92</f>
        <v>73</v>
      </c>
      <c r="B90" s="83" t="str">
        <f t="shared" si="47"/>
        <v>8</v>
      </c>
      <c r="C90" s="83" t="str">
        <f t="shared" si="40"/>
        <v>8</v>
      </c>
      <c r="D90" s="84" t="str">
        <f t="shared" si="42"/>
        <v/>
      </c>
      <c r="E90" s="3" t="str">
        <f t="shared" ref="E90:E98" si="57">IF(D90="",IF($A90="","",VLOOKUP($A90,curriculum_data,2,FALSE)),   VLOOKUP($D90,units,2,FALSE)         )</f>
        <v>Adding and subtracting</v>
      </c>
      <c r="F90" s="3" t="str">
        <f t="shared" si="43"/>
        <v>Unit 8 S1</v>
      </c>
      <c r="G90" s="3" t="str">
        <f t="shared" si="44"/>
        <v>Session 1: Using the column method with larger numbers</v>
      </c>
      <c r="H90" s="85" t="str">
        <f t="shared" si="45"/>
        <v>• To use the written column method for adding and subtracting (up to 5-digit numbers).</v>
      </c>
      <c r="I90" s="85" t="str">
        <f t="shared" si="46"/>
        <v xml:space="preserve">(4C2) add and subtract numbers with up to 4 digits using the formal written methods of columnar addition and subtraction where appropriate </v>
      </c>
      <c r="J90" s="80"/>
      <c r="K90" s="80"/>
      <c r="L90" s="79"/>
      <c r="M90" s="100" t="s">
        <v>5</v>
      </c>
      <c r="N90" s="100" t="s">
        <v>5</v>
      </c>
      <c r="O90" s="100" t="s">
        <v>5</v>
      </c>
      <c r="P90" s="100" t="s">
        <v>5</v>
      </c>
      <c r="Q90" s="100" t="s">
        <v>5</v>
      </c>
      <c r="R90" s="100" t="s">
        <v>5</v>
      </c>
      <c r="S90" s="100" t="s">
        <v>5</v>
      </c>
      <c r="T90" s="100" t="s">
        <v>5</v>
      </c>
      <c r="U90" s="100" t="s">
        <v>5</v>
      </c>
      <c r="V90" s="100" t="s">
        <v>5</v>
      </c>
      <c r="W90" s="101"/>
      <c r="X90" s="100" t="s">
        <v>5</v>
      </c>
      <c r="Y90" s="100" t="s">
        <v>5</v>
      </c>
      <c r="Z90" s="100" t="s">
        <v>5</v>
      </c>
      <c r="AA90" s="100" t="s">
        <v>5</v>
      </c>
      <c r="AB90" s="100" t="s">
        <v>5</v>
      </c>
      <c r="AC90" s="100" t="s">
        <v>5</v>
      </c>
      <c r="AD90" s="100" t="s">
        <v>5</v>
      </c>
      <c r="AE90" s="100" t="s">
        <v>5</v>
      </c>
      <c r="AF90" s="100" t="s">
        <v>5</v>
      </c>
      <c r="AG90" s="100" t="s">
        <v>5</v>
      </c>
      <c r="AH90" s="101"/>
      <c r="AI90" s="100" t="s">
        <v>5</v>
      </c>
      <c r="AJ90" s="100" t="s">
        <v>5</v>
      </c>
      <c r="AK90" s="100" t="s">
        <v>5</v>
      </c>
      <c r="AL90" s="100" t="s">
        <v>5</v>
      </c>
      <c r="AM90" s="100" t="s">
        <v>5</v>
      </c>
      <c r="AN90" s="100" t="s">
        <v>5</v>
      </c>
      <c r="AO90" s="100" t="s">
        <v>5</v>
      </c>
      <c r="AP90" s="100" t="s">
        <v>5</v>
      </c>
      <c r="AQ90" s="100" t="s">
        <v>5</v>
      </c>
      <c r="AR90" s="100" t="s">
        <v>5</v>
      </c>
      <c r="AS90" s="101"/>
      <c r="AT90" s="100" t="s">
        <v>5</v>
      </c>
      <c r="AU90" s="100" t="s">
        <v>5</v>
      </c>
      <c r="AV90" s="100" t="s">
        <v>5</v>
      </c>
      <c r="AW90" s="100" t="s">
        <v>5</v>
      </c>
      <c r="AX90" s="100" t="s">
        <v>5</v>
      </c>
      <c r="AY90" s="100" t="s">
        <v>5</v>
      </c>
      <c r="AZ90" s="100" t="s">
        <v>5</v>
      </c>
      <c r="BA90" s="100" t="s">
        <v>5</v>
      </c>
      <c r="BB90" s="100" t="s">
        <v>5</v>
      </c>
      <c r="BC90" s="100" t="s">
        <v>5</v>
      </c>
    </row>
    <row r="91" spans="1:55" ht="48" outlineLevel="1" x14ac:dyDescent="0.2">
      <c r="A91" s="83">
        <f>'Raw Curriculum data'!A93</f>
        <v>74</v>
      </c>
      <c r="B91" s="83" t="str">
        <f t="shared" si="47"/>
        <v>8</v>
      </c>
      <c r="C91" s="83" t="str">
        <f t="shared" si="40"/>
        <v>8</v>
      </c>
      <c r="D91" s="84" t="str">
        <f t="shared" si="42"/>
        <v/>
      </c>
      <c r="E91" s="3" t="str">
        <f t="shared" si="57"/>
        <v>Adding and subtracting</v>
      </c>
      <c r="F91" s="3" t="str">
        <f t="shared" si="43"/>
        <v>Unit 8 S1</v>
      </c>
      <c r="G91" s="3" t="str">
        <f t="shared" si="44"/>
        <v>Session 1: Using the column method with larger numbers</v>
      </c>
      <c r="H91" s="85" t="str">
        <f t="shared" si="45"/>
        <v>• To use estimation and the inverse relationship between adding and subtracting to check answers.</v>
      </c>
      <c r="I91" s="85" t="str">
        <f t="shared" si="46"/>
        <v xml:space="preserve">(4C3)estimate and use inverse operations to check answers to a calculation </v>
      </c>
      <c r="J91" s="80"/>
      <c r="K91" s="80"/>
      <c r="L91" s="79"/>
      <c r="M91" s="100" t="s">
        <v>5</v>
      </c>
      <c r="N91" s="100" t="s">
        <v>5</v>
      </c>
      <c r="O91" s="100" t="s">
        <v>5</v>
      </c>
      <c r="P91" s="100" t="s">
        <v>5</v>
      </c>
      <c r="Q91" s="100" t="s">
        <v>5</v>
      </c>
      <c r="R91" s="100" t="s">
        <v>5</v>
      </c>
      <c r="S91" s="100" t="s">
        <v>5</v>
      </c>
      <c r="T91" s="100" t="s">
        <v>5</v>
      </c>
      <c r="U91" s="100" t="s">
        <v>5</v>
      </c>
      <c r="V91" s="100" t="s">
        <v>5</v>
      </c>
      <c r="W91" s="101"/>
      <c r="X91" s="100" t="s">
        <v>5</v>
      </c>
      <c r="Y91" s="100" t="s">
        <v>5</v>
      </c>
      <c r="Z91" s="100" t="s">
        <v>5</v>
      </c>
      <c r="AA91" s="100" t="s">
        <v>5</v>
      </c>
      <c r="AB91" s="100" t="s">
        <v>5</v>
      </c>
      <c r="AC91" s="100" t="s">
        <v>5</v>
      </c>
      <c r="AD91" s="100" t="s">
        <v>5</v>
      </c>
      <c r="AE91" s="100" t="s">
        <v>5</v>
      </c>
      <c r="AF91" s="100" t="s">
        <v>5</v>
      </c>
      <c r="AG91" s="100" t="s">
        <v>5</v>
      </c>
      <c r="AH91" s="101"/>
      <c r="AI91" s="100" t="s">
        <v>5</v>
      </c>
      <c r="AJ91" s="100" t="s">
        <v>5</v>
      </c>
      <c r="AK91" s="100" t="s">
        <v>5</v>
      </c>
      <c r="AL91" s="100" t="s">
        <v>5</v>
      </c>
      <c r="AM91" s="100" t="s">
        <v>5</v>
      </c>
      <c r="AN91" s="100" t="s">
        <v>5</v>
      </c>
      <c r="AO91" s="100" t="s">
        <v>5</v>
      </c>
      <c r="AP91" s="100" t="s">
        <v>5</v>
      </c>
      <c r="AQ91" s="100" t="s">
        <v>5</v>
      </c>
      <c r="AR91" s="100" t="s">
        <v>5</v>
      </c>
      <c r="AS91" s="101"/>
      <c r="AT91" s="100" t="s">
        <v>5</v>
      </c>
      <c r="AU91" s="100" t="s">
        <v>5</v>
      </c>
      <c r="AV91" s="100" t="s">
        <v>5</v>
      </c>
      <c r="AW91" s="100" t="s">
        <v>5</v>
      </c>
      <c r="AX91" s="100" t="s">
        <v>5</v>
      </c>
      <c r="AY91" s="100" t="s">
        <v>5</v>
      </c>
      <c r="AZ91" s="100" t="s">
        <v>5</v>
      </c>
      <c r="BA91" s="100" t="s">
        <v>5</v>
      </c>
      <c r="BB91" s="100" t="s">
        <v>5</v>
      </c>
      <c r="BC91" s="100" t="s">
        <v>5</v>
      </c>
    </row>
    <row r="92" spans="1:55" ht="60" outlineLevel="1" x14ac:dyDescent="0.2">
      <c r="A92" s="83">
        <f>'Raw Curriculum data'!A94</f>
        <v>75</v>
      </c>
      <c r="B92" s="83" t="str">
        <f t="shared" si="47"/>
        <v>8</v>
      </c>
      <c r="C92" s="83" t="str">
        <f t="shared" si="40"/>
        <v>8</v>
      </c>
      <c r="D92" s="84" t="str">
        <f t="shared" si="42"/>
        <v/>
      </c>
      <c r="E92" s="3" t="str">
        <f t="shared" si="57"/>
        <v>Adding and subtracting</v>
      </c>
      <c r="F92" s="3" t="str">
        <f t="shared" si="43"/>
        <v>Unit 8 S2</v>
      </c>
      <c r="G92" s="3" t="str">
        <f t="shared" si="44"/>
        <v>Session 2: Adding and subtracting money</v>
      </c>
      <c r="H92" s="85" t="str">
        <f t="shared" si="45"/>
        <v>• To know that the decimal point separates the whole and fractional parts in decimal notation.</v>
      </c>
      <c r="I92" s="85" t="str">
        <f t="shared" si="46"/>
        <v xml:space="preserve">(4F9) find the effect of dividing a one- or two-digit number by 10 and 100, identifying the value of the digits in the answer as ones, tenths and hundredths </v>
      </c>
      <c r="J92" s="80"/>
      <c r="K92" s="80"/>
      <c r="L92" s="79"/>
      <c r="M92" s="100" t="s">
        <v>5</v>
      </c>
      <c r="N92" s="100" t="s">
        <v>5</v>
      </c>
      <c r="O92" s="100" t="s">
        <v>5</v>
      </c>
      <c r="P92" s="100" t="s">
        <v>5</v>
      </c>
      <c r="Q92" s="100" t="s">
        <v>5</v>
      </c>
      <c r="R92" s="100" t="s">
        <v>5</v>
      </c>
      <c r="S92" s="100" t="s">
        <v>5</v>
      </c>
      <c r="T92" s="100" t="s">
        <v>5</v>
      </c>
      <c r="U92" s="100" t="s">
        <v>5</v>
      </c>
      <c r="V92" s="100" t="s">
        <v>5</v>
      </c>
      <c r="W92" s="101"/>
      <c r="X92" s="100" t="s">
        <v>5</v>
      </c>
      <c r="Y92" s="100" t="s">
        <v>5</v>
      </c>
      <c r="Z92" s="100" t="s">
        <v>5</v>
      </c>
      <c r="AA92" s="100" t="s">
        <v>5</v>
      </c>
      <c r="AB92" s="100" t="s">
        <v>5</v>
      </c>
      <c r="AC92" s="100" t="s">
        <v>5</v>
      </c>
      <c r="AD92" s="100" t="s">
        <v>5</v>
      </c>
      <c r="AE92" s="100" t="s">
        <v>5</v>
      </c>
      <c r="AF92" s="100" t="s">
        <v>5</v>
      </c>
      <c r="AG92" s="100" t="s">
        <v>5</v>
      </c>
      <c r="AH92" s="101"/>
      <c r="AI92" s="100" t="s">
        <v>5</v>
      </c>
      <c r="AJ92" s="100" t="s">
        <v>5</v>
      </c>
      <c r="AK92" s="100" t="s">
        <v>5</v>
      </c>
      <c r="AL92" s="100" t="s">
        <v>5</v>
      </c>
      <c r="AM92" s="100" t="s">
        <v>5</v>
      </c>
      <c r="AN92" s="100" t="s">
        <v>5</v>
      </c>
      <c r="AO92" s="100" t="s">
        <v>5</v>
      </c>
      <c r="AP92" s="100" t="s">
        <v>5</v>
      </c>
      <c r="AQ92" s="100" t="s">
        <v>5</v>
      </c>
      <c r="AR92" s="100" t="s">
        <v>5</v>
      </c>
      <c r="AS92" s="101"/>
      <c r="AT92" s="100" t="s">
        <v>5</v>
      </c>
      <c r="AU92" s="100" t="s">
        <v>5</v>
      </c>
      <c r="AV92" s="100" t="s">
        <v>5</v>
      </c>
      <c r="AW92" s="100" t="s">
        <v>5</v>
      </c>
      <c r="AX92" s="100" t="s">
        <v>5</v>
      </c>
      <c r="AY92" s="100" t="s">
        <v>5</v>
      </c>
      <c r="AZ92" s="100" t="s">
        <v>5</v>
      </c>
      <c r="BA92" s="100" t="s">
        <v>5</v>
      </c>
      <c r="BB92" s="100" t="s">
        <v>5</v>
      </c>
      <c r="BC92" s="100" t="s">
        <v>5</v>
      </c>
    </row>
    <row r="93" spans="1:55" ht="60" outlineLevel="1" x14ac:dyDescent="0.2">
      <c r="A93" s="83">
        <f>'Raw Curriculum data'!A95</f>
        <v>76</v>
      </c>
      <c r="B93" s="83" t="str">
        <f t="shared" si="47"/>
        <v>8</v>
      </c>
      <c r="C93" s="83" t="str">
        <f t="shared" si="40"/>
        <v>8</v>
      </c>
      <c r="D93" s="84" t="str">
        <f t="shared" si="42"/>
        <v/>
      </c>
      <c r="E93" s="3" t="str">
        <f t="shared" si="57"/>
        <v>Adding and subtracting</v>
      </c>
      <c r="F93" s="3" t="str">
        <f t="shared" si="43"/>
        <v>Unit 8 S2</v>
      </c>
      <c r="G93" s="3" t="str">
        <f t="shared" si="44"/>
        <v>Session 2: Adding and subtracting money</v>
      </c>
      <c r="H93" s="85" t="str">
        <f t="shared" si="45"/>
        <v>• To add and subtract numbers up to two decimal places using the column method.</v>
      </c>
      <c r="I93" s="85" t="str">
        <f t="shared" si="46"/>
        <v xml:space="preserve">(4C2) add and subtract numbers with up to 4 digits using the formal written methods of columnar addition and subtraction where appropriate </v>
      </c>
      <c r="J93" s="80"/>
      <c r="K93" s="80"/>
      <c r="L93" s="79"/>
      <c r="M93" s="100" t="s">
        <v>5</v>
      </c>
      <c r="N93" s="100" t="s">
        <v>5</v>
      </c>
      <c r="O93" s="100" t="s">
        <v>5</v>
      </c>
      <c r="P93" s="100" t="s">
        <v>5</v>
      </c>
      <c r="Q93" s="100" t="s">
        <v>5</v>
      </c>
      <c r="R93" s="100" t="s">
        <v>5</v>
      </c>
      <c r="S93" s="100" t="s">
        <v>5</v>
      </c>
      <c r="T93" s="100" t="s">
        <v>5</v>
      </c>
      <c r="U93" s="100" t="s">
        <v>5</v>
      </c>
      <c r="V93" s="100" t="s">
        <v>5</v>
      </c>
      <c r="W93" s="101"/>
      <c r="X93" s="100" t="s">
        <v>5</v>
      </c>
      <c r="Y93" s="100" t="s">
        <v>5</v>
      </c>
      <c r="Z93" s="100" t="s">
        <v>5</v>
      </c>
      <c r="AA93" s="100" t="s">
        <v>5</v>
      </c>
      <c r="AB93" s="100" t="s">
        <v>5</v>
      </c>
      <c r="AC93" s="100" t="s">
        <v>5</v>
      </c>
      <c r="AD93" s="100" t="s">
        <v>5</v>
      </c>
      <c r="AE93" s="100" t="s">
        <v>5</v>
      </c>
      <c r="AF93" s="100" t="s">
        <v>5</v>
      </c>
      <c r="AG93" s="100" t="s">
        <v>5</v>
      </c>
      <c r="AH93" s="101"/>
      <c r="AI93" s="100" t="s">
        <v>5</v>
      </c>
      <c r="AJ93" s="100" t="s">
        <v>5</v>
      </c>
      <c r="AK93" s="100" t="s">
        <v>5</v>
      </c>
      <c r="AL93" s="100" t="s">
        <v>5</v>
      </c>
      <c r="AM93" s="100" t="s">
        <v>5</v>
      </c>
      <c r="AN93" s="100" t="s">
        <v>5</v>
      </c>
      <c r="AO93" s="100" t="s">
        <v>5</v>
      </c>
      <c r="AP93" s="100" t="s">
        <v>5</v>
      </c>
      <c r="AQ93" s="100" t="s">
        <v>5</v>
      </c>
      <c r="AR93" s="100" t="s">
        <v>5</v>
      </c>
      <c r="AS93" s="101"/>
      <c r="AT93" s="100" t="s">
        <v>5</v>
      </c>
      <c r="AU93" s="100" t="s">
        <v>5</v>
      </c>
      <c r="AV93" s="100" t="s">
        <v>5</v>
      </c>
      <c r="AW93" s="100" t="s">
        <v>5</v>
      </c>
      <c r="AX93" s="100" t="s">
        <v>5</v>
      </c>
      <c r="AY93" s="100" t="s">
        <v>5</v>
      </c>
      <c r="AZ93" s="100" t="s">
        <v>5</v>
      </c>
      <c r="BA93" s="100" t="s">
        <v>5</v>
      </c>
      <c r="BB93" s="100" t="s">
        <v>5</v>
      </c>
      <c r="BC93" s="100" t="s">
        <v>5</v>
      </c>
    </row>
    <row r="94" spans="1:55" ht="45" outlineLevel="1" x14ac:dyDescent="0.2">
      <c r="A94" s="83">
        <f>'Raw Curriculum data'!A96</f>
        <v>77</v>
      </c>
      <c r="B94" s="83" t="str">
        <f t="shared" si="47"/>
        <v>8</v>
      </c>
      <c r="C94" s="83" t="str">
        <f t="shared" si="40"/>
        <v>8</v>
      </c>
      <c r="D94" s="84" t="str">
        <f t="shared" si="42"/>
        <v/>
      </c>
      <c r="E94" s="3" t="str">
        <f t="shared" si="57"/>
        <v>Adding and subtracting</v>
      </c>
      <c r="F94" s="3" t="str">
        <f t="shared" si="43"/>
        <v>Unit 8 S2</v>
      </c>
      <c r="G94" s="3" t="str">
        <f t="shared" si="44"/>
        <v>Session 2: Adding and subtracting money</v>
      </c>
      <c r="H94" s="85" t="str">
        <f t="shared" si="45"/>
        <v>• To solve simple money problems involving numbers to two decimal places.</v>
      </c>
      <c r="I94" s="85" t="str">
        <f t="shared" si="46"/>
        <v xml:space="preserve">(4F10b) solve simple measure and money problems involving fractions and decimals to two decimal places. </v>
      </c>
      <c r="J94" s="80"/>
      <c r="K94" s="80"/>
      <c r="L94" s="79"/>
      <c r="M94" s="100" t="s">
        <v>5</v>
      </c>
      <c r="N94" s="100" t="s">
        <v>5</v>
      </c>
      <c r="O94" s="100" t="s">
        <v>5</v>
      </c>
      <c r="P94" s="100" t="s">
        <v>5</v>
      </c>
      <c r="Q94" s="100" t="s">
        <v>5</v>
      </c>
      <c r="R94" s="100" t="s">
        <v>5</v>
      </c>
      <c r="S94" s="100" t="s">
        <v>5</v>
      </c>
      <c r="T94" s="100" t="s">
        <v>5</v>
      </c>
      <c r="U94" s="100" t="s">
        <v>5</v>
      </c>
      <c r="V94" s="100" t="s">
        <v>5</v>
      </c>
      <c r="W94" s="101"/>
      <c r="X94" s="100" t="s">
        <v>5</v>
      </c>
      <c r="Y94" s="100" t="s">
        <v>5</v>
      </c>
      <c r="Z94" s="100" t="s">
        <v>5</v>
      </c>
      <c r="AA94" s="100" t="s">
        <v>5</v>
      </c>
      <c r="AB94" s="100" t="s">
        <v>5</v>
      </c>
      <c r="AC94" s="100" t="s">
        <v>5</v>
      </c>
      <c r="AD94" s="100" t="s">
        <v>5</v>
      </c>
      <c r="AE94" s="100" t="s">
        <v>5</v>
      </c>
      <c r="AF94" s="100" t="s">
        <v>5</v>
      </c>
      <c r="AG94" s="100" t="s">
        <v>5</v>
      </c>
      <c r="AH94" s="101"/>
      <c r="AI94" s="100" t="s">
        <v>5</v>
      </c>
      <c r="AJ94" s="100" t="s">
        <v>5</v>
      </c>
      <c r="AK94" s="100" t="s">
        <v>5</v>
      </c>
      <c r="AL94" s="100" t="s">
        <v>5</v>
      </c>
      <c r="AM94" s="100" t="s">
        <v>5</v>
      </c>
      <c r="AN94" s="100" t="s">
        <v>5</v>
      </c>
      <c r="AO94" s="100" t="s">
        <v>5</v>
      </c>
      <c r="AP94" s="100" t="s">
        <v>5</v>
      </c>
      <c r="AQ94" s="100" t="s">
        <v>5</v>
      </c>
      <c r="AR94" s="100" t="s">
        <v>5</v>
      </c>
      <c r="AS94" s="101"/>
      <c r="AT94" s="100" t="s">
        <v>5</v>
      </c>
      <c r="AU94" s="100" t="s">
        <v>5</v>
      </c>
      <c r="AV94" s="100" t="s">
        <v>5</v>
      </c>
      <c r="AW94" s="100" t="s">
        <v>5</v>
      </c>
      <c r="AX94" s="100" t="s">
        <v>5</v>
      </c>
      <c r="AY94" s="100" t="s">
        <v>5</v>
      </c>
      <c r="AZ94" s="100" t="s">
        <v>5</v>
      </c>
      <c r="BA94" s="100" t="s">
        <v>5</v>
      </c>
      <c r="BB94" s="100" t="s">
        <v>5</v>
      </c>
      <c r="BC94" s="100" t="s">
        <v>5</v>
      </c>
    </row>
    <row r="95" spans="1:55" ht="60" outlineLevel="1" x14ac:dyDescent="0.2">
      <c r="A95" s="83">
        <f>'Raw Curriculum data'!A97</f>
        <v>78</v>
      </c>
      <c r="B95" s="83" t="str">
        <f t="shared" si="47"/>
        <v>8</v>
      </c>
      <c r="C95" s="83" t="str">
        <f t="shared" si="40"/>
        <v>8</v>
      </c>
      <c r="D95" s="84" t="str">
        <f t="shared" si="42"/>
        <v/>
      </c>
      <c r="E95" s="3" t="str">
        <f t="shared" si="57"/>
        <v>Adding and subtracting</v>
      </c>
      <c r="F95" s="3" t="str">
        <f t="shared" si="43"/>
        <v>Unit 8 S3</v>
      </c>
      <c r="G95" s="3" t="str">
        <f t="shared" si="44"/>
        <v>Session 3: Column methods for adding and subtracting decimals</v>
      </c>
      <c r="H95" s="85" t="str">
        <f t="shared" si="45"/>
        <v>• To know that the decimal point separates the whole and fractional parts in decimal notation.</v>
      </c>
      <c r="I95" s="85" t="str">
        <f t="shared" si="46"/>
        <v xml:space="preserve">(4F9) find the effect of dividing a one- or two-digit number by 10 and 100, identifying the value of the digits in the answer as ones, tenths and hundredths </v>
      </c>
      <c r="J95" s="80"/>
      <c r="K95" s="80"/>
      <c r="L95" s="79"/>
      <c r="M95" s="100" t="s">
        <v>5</v>
      </c>
      <c r="N95" s="100" t="s">
        <v>5</v>
      </c>
      <c r="O95" s="100" t="s">
        <v>5</v>
      </c>
      <c r="P95" s="100" t="s">
        <v>5</v>
      </c>
      <c r="Q95" s="100" t="s">
        <v>5</v>
      </c>
      <c r="R95" s="100" t="s">
        <v>5</v>
      </c>
      <c r="S95" s="100" t="s">
        <v>5</v>
      </c>
      <c r="T95" s="100" t="s">
        <v>5</v>
      </c>
      <c r="U95" s="100" t="s">
        <v>5</v>
      </c>
      <c r="V95" s="100" t="s">
        <v>5</v>
      </c>
      <c r="W95" s="101"/>
      <c r="X95" s="100" t="s">
        <v>5</v>
      </c>
      <c r="Y95" s="100" t="s">
        <v>5</v>
      </c>
      <c r="Z95" s="100" t="s">
        <v>5</v>
      </c>
      <c r="AA95" s="100" t="s">
        <v>5</v>
      </c>
      <c r="AB95" s="100" t="s">
        <v>5</v>
      </c>
      <c r="AC95" s="100" t="s">
        <v>5</v>
      </c>
      <c r="AD95" s="100" t="s">
        <v>5</v>
      </c>
      <c r="AE95" s="100" t="s">
        <v>5</v>
      </c>
      <c r="AF95" s="100" t="s">
        <v>5</v>
      </c>
      <c r="AG95" s="100" t="s">
        <v>5</v>
      </c>
      <c r="AH95" s="101"/>
      <c r="AI95" s="100" t="s">
        <v>5</v>
      </c>
      <c r="AJ95" s="100" t="s">
        <v>5</v>
      </c>
      <c r="AK95" s="100" t="s">
        <v>5</v>
      </c>
      <c r="AL95" s="100" t="s">
        <v>5</v>
      </c>
      <c r="AM95" s="100" t="s">
        <v>5</v>
      </c>
      <c r="AN95" s="100" t="s">
        <v>5</v>
      </c>
      <c r="AO95" s="100" t="s">
        <v>5</v>
      </c>
      <c r="AP95" s="100" t="s">
        <v>5</v>
      </c>
      <c r="AQ95" s="100" t="s">
        <v>5</v>
      </c>
      <c r="AR95" s="100" t="s">
        <v>5</v>
      </c>
      <c r="AS95" s="101"/>
      <c r="AT95" s="100" t="s">
        <v>5</v>
      </c>
      <c r="AU95" s="100" t="s">
        <v>5</v>
      </c>
      <c r="AV95" s="100" t="s">
        <v>5</v>
      </c>
      <c r="AW95" s="100" t="s">
        <v>5</v>
      </c>
      <c r="AX95" s="100" t="s">
        <v>5</v>
      </c>
      <c r="AY95" s="100" t="s">
        <v>5</v>
      </c>
      <c r="AZ95" s="100" t="s">
        <v>5</v>
      </c>
      <c r="BA95" s="100" t="s">
        <v>5</v>
      </c>
      <c r="BB95" s="100" t="s">
        <v>5</v>
      </c>
      <c r="BC95" s="100" t="s">
        <v>5</v>
      </c>
    </row>
    <row r="96" spans="1:55" ht="60" outlineLevel="1" x14ac:dyDescent="0.2">
      <c r="A96" s="83">
        <f>'Raw Curriculum data'!A98</f>
        <v>79</v>
      </c>
      <c r="B96" s="83" t="str">
        <f t="shared" si="47"/>
        <v>8</v>
      </c>
      <c r="C96" s="83" t="str">
        <f t="shared" si="40"/>
        <v>8</v>
      </c>
      <c r="D96" s="84" t="str">
        <f t="shared" si="42"/>
        <v/>
      </c>
      <c r="E96" s="3" t="str">
        <f t="shared" si="57"/>
        <v>Adding and subtracting</v>
      </c>
      <c r="F96" s="3" t="str">
        <f t="shared" si="43"/>
        <v>Unit 8 S3</v>
      </c>
      <c r="G96" s="3" t="str">
        <f t="shared" si="44"/>
        <v>Session 3: Column methods for adding and subtracting decimals</v>
      </c>
      <c r="H96" s="85" t="str">
        <f t="shared" si="45"/>
        <v>• To add and subtract numbers with up to three decimal places using the column method.</v>
      </c>
      <c r="I96" s="85" t="str">
        <f t="shared" si="46"/>
        <v xml:space="preserve">(4C2) add and subtract numbers with up to 4 digits using the formal written methods of columnar addition and subtraction where appropriate </v>
      </c>
      <c r="J96" s="80"/>
      <c r="K96" s="80"/>
      <c r="L96" s="79"/>
      <c r="M96" s="100" t="s">
        <v>5</v>
      </c>
      <c r="N96" s="100" t="s">
        <v>5</v>
      </c>
      <c r="O96" s="100" t="s">
        <v>5</v>
      </c>
      <c r="P96" s="100" t="s">
        <v>5</v>
      </c>
      <c r="Q96" s="100" t="s">
        <v>5</v>
      </c>
      <c r="R96" s="100" t="s">
        <v>5</v>
      </c>
      <c r="S96" s="100" t="s">
        <v>5</v>
      </c>
      <c r="T96" s="100" t="s">
        <v>5</v>
      </c>
      <c r="U96" s="100" t="s">
        <v>5</v>
      </c>
      <c r="V96" s="100" t="s">
        <v>5</v>
      </c>
      <c r="W96" s="101"/>
      <c r="X96" s="100" t="s">
        <v>5</v>
      </c>
      <c r="Y96" s="100" t="s">
        <v>5</v>
      </c>
      <c r="Z96" s="100" t="s">
        <v>5</v>
      </c>
      <c r="AA96" s="100" t="s">
        <v>5</v>
      </c>
      <c r="AB96" s="100" t="s">
        <v>5</v>
      </c>
      <c r="AC96" s="100" t="s">
        <v>5</v>
      </c>
      <c r="AD96" s="100" t="s">
        <v>5</v>
      </c>
      <c r="AE96" s="100" t="s">
        <v>5</v>
      </c>
      <c r="AF96" s="100" t="s">
        <v>5</v>
      </c>
      <c r="AG96" s="100" t="s">
        <v>5</v>
      </c>
      <c r="AH96" s="101"/>
      <c r="AI96" s="100" t="s">
        <v>5</v>
      </c>
      <c r="AJ96" s="100" t="s">
        <v>5</v>
      </c>
      <c r="AK96" s="100" t="s">
        <v>5</v>
      </c>
      <c r="AL96" s="100" t="s">
        <v>5</v>
      </c>
      <c r="AM96" s="100" t="s">
        <v>5</v>
      </c>
      <c r="AN96" s="100" t="s">
        <v>5</v>
      </c>
      <c r="AO96" s="100" t="s">
        <v>5</v>
      </c>
      <c r="AP96" s="100" t="s">
        <v>5</v>
      </c>
      <c r="AQ96" s="100" t="s">
        <v>5</v>
      </c>
      <c r="AR96" s="100" t="s">
        <v>5</v>
      </c>
      <c r="AS96" s="101"/>
      <c r="AT96" s="100" t="s">
        <v>5</v>
      </c>
      <c r="AU96" s="100" t="s">
        <v>5</v>
      </c>
      <c r="AV96" s="100" t="s">
        <v>5</v>
      </c>
      <c r="AW96" s="100" t="s">
        <v>5</v>
      </c>
      <c r="AX96" s="100" t="s">
        <v>5</v>
      </c>
      <c r="AY96" s="100" t="s">
        <v>5</v>
      </c>
      <c r="AZ96" s="100" t="s">
        <v>5</v>
      </c>
      <c r="BA96" s="100" t="s">
        <v>5</v>
      </c>
      <c r="BB96" s="100" t="s">
        <v>5</v>
      </c>
      <c r="BC96" s="100" t="s">
        <v>5</v>
      </c>
    </row>
    <row r="97" spans="1:55" ht="60" outlineLevel="1" x14ac:dyDescent="0.2">
      <c r="A97" s="83">
        <f>'Raw Curriculum data'!A99</f>
        <v>80</v>
      </c>
      <c r="B97" s="83" t="str">
        <f t="shared" si="47"/>
        <v>8</v>
      </c>
      <c r="C97" s="83" t="str">
        <f t="shared" si="40"/>
        <v>8</v>
      </c>
      <c r="D97" s="84" t="str">
        <f t="shared" si="42"/>
        <v/>
      </c>
      <c r="E97" s="3" t="str">
        <f t="shared" si="57"/>
        <v>Adding and subtracting</v>
      </c>
      <c r="F97" s="3" t="str">
        <f t="shared" si="43"/>
        <v>Unit 8 S4</v>
      </c>
      <c r="G97" s="3" t="str">
        <f t="shared" si="44"/>
        <v>Session 4: Using inverse relationships when adding and subtracting decimals</v>
      </c>
      <c r="H97" s="85" t="str">
        <f t="shared" si="45"/>
        <v>• To use the inverse relationship between adding and subtracting to solve a variety of problems.</v>
      </c>
      <c r="I97" s="85" t="str">
        <f t="shared" si="46"/>
        <v xml:space="preserve">(4C4/ 5C4) solve addition and subtraction two-step problems in contexts, deciding which operations and methods to use and why. </v>
      </c>
      <c r="J97" s="80"/>
      <c r="K97" s="80"/>
      <c r="L97" s="79"/>
      <c r="M97" s="100" t="s">
        <v>5</v>
      </c>
      <c r="N97" s="100" t="s">
        <v>5</v>
      </c>
      <c r="O97" s="100" t="s">
        <v>5</v>
      </c>
      <c r="P97" s="100" t="s">
        <v>5</v>
      </c>
      <c r="Q97" s="100" t="s">
        <v>5</v>
      </c>
      <c r="R97" s="100" t="s">
        <v>5</v>
      </c>
      <c r="S97" s="100" t="s">
        <v>5</v>
      </c>
      <c r="T97" s="100" t="s">
        <v>5</v>
      </c>
      <c r="U97" s="100" t="s">
        <v>5</v>
      </c>
      <c r="V97" s="100" t="s">
        <v>5</v>
      </c>
      <c r="W97" s="101"/>
      <c r="X97" s="100" t="s">
        <v>5</v>
      </c>
      <c r="Y97" s="100" t="s">
        <v>5</v>
      </c>
      <c r="Z97" s="100" t="s">
        <v>5</v>
      </c>
      <c r="AA97" s="100" t="s">
        <v>5</v>
      </c>
      <c r="AB97" s="100" t="s">
        <v>5</v>
      </c>
      <c r="AC97" s="100" t="s">
        <v>5</v>
      </c>
      <c r="AD97" s="100" t="s">
        <v>5</v>
      </c>
      <c r="AE97" s="100" t="s">
        <v>5</v>
      </c>
      <c r="AF97" s="100" t="s">
        <v>5</v>
      </c>
      <c r="AG97" s="100" t="s">
        <v>5</v>
      </c>
      <c r="AH97" s="101"/>
      <c r="AI97" s="100" t="s">
        <v>5</v>
      </c>
      <c r="AJ97" s="100" t="s">
        <v>5</v>
      </c>
      <c r="AK97" s="100" t="s">
        <v>5</v>
      </c>
      <c r="AL97" s="100" t="s">
        <v>5</v>
      </c>
      <c r="AM97" s="100" t="s">
        <v>5</v>
      </c>
      <c r="AN97" s="100" t="s">
        <v>5</v>
      </c>
      <c r="AO97" s="100" t="s">
        <v>5</v>
      </c>
      <c r="AP97" s="100" t="s">
        <v>5</v>
      </c>
      <c r="AQ97" s="100" t="s">
        <v>5</v>
      </c>
      <c r="AR97" s="100" t="s">
        <v>5</v>
      </c>
      <c r="AS97" s="101"/>
      <c r="AT97" s="100" t="s">
        <v>5</v>
      </c>
      <c r="AU97" s="100" t="s">
        <v>5</v>
      </c>
      <c r="AV97" s="100" t="s">
        <v>5</v>
      </c>
      <c r="AW97" s="100" t="s">
        <v>5</v>
      </c>
      <c r="AX97" s="100" t="s">
        <v>5</v>
      </c>
      <c r="AY97" s="100" t="s">
        <v>5</v>
      </c>
      <c r="AZ97" s="100" t="s">
        <v>5</v>
      </c>
      <c r="BA97" s="100" t="s">
        <v>5</v>
      </c>
      <c r="BB97" s="100" t="s">
        <v>5</v>
      </c>
      <c r="BC97" s="100" t="s">
        <v>5</v>
      </c>
    </row>
    <row r="98" spans="1:55" ht="49" outlineLevel="1" thickBot="1" x14ac:dyDescent="0.25">
      <c r="A98" s="83">
        <f>'Raw Curriculum data'!A100</f>
        <v>81</v>
      </c>
      <c r="B98" s="83" t="str">
        <f t="shared" si="47"/>
        <v>8</v>
      </c>
      <c r="C98" s="83" t="str">
        <f t="shared" si="40"/>
        <v>8</v>
      </c>
      <c r="D98" s="84" t="str">
        <f t="shared" si="42"/>
        <v/>
      </c>
      <c r="E98" s="91" t="str">
        <f t="shared" si="57"/>
        <v>Adding and subtracting</v>
      </c>
      <c r="F98" s="91" t="str">
        <f t="shared" si="43"/>
        <v>Unit 8 S4</v>
      </c>
      <c r="G98" s="91" t="str">
        <f t="shared" si="44"/>
        <v>Session 4: Using inverse relationships when adding and subtracting decimals</v>
      </c>
      <c r="H98" s="92" t="str">
        <f t="shared" si="45"/>
        <v>• To add and subtract decimals up to two decimal places.</v>
      </c>
      <c r="I98" s="92" t="str">
        <f t="shared" si="46"/>
        <v xml:space="preserve">(4F10b) solve simple measure and money problems involving fractions and decimals to two decimal places. </v>
      </c>
      <c r="J98" s="93"/>
      <c r="K98" s="93"/>
      <c r="L98" s="79"/>
      <c r="M98" s="102" t="s">
        <v>5</v>
      </c>
      <c r="N98" s="102" t="s">
        <v>5</v>
      </c>
      <c r="O98" s="102" t="s">
        <v>5</v>
      </c>
      <c r="P98" s="102" t="s">
        <v>5</v>
      </c>
      <c r="Q98" s="102" t="s">
        <v>5</v>
      </c>
      <c r="R98" s="102" t="s">
        <v>5</v>
      </c>
      <c r="S98" s="102" t="s">
        <v>5</v>
      </c>
      <c r="T98" s="102" t="s">
        <v>5</v>
      </c>
      <c r="U98" s="102" t="s">
        <v>5</v>
      </c>
      <c r="V98" s="102" t="s">
        <v>5</v>
      </c>
      <c r="W98" s="101"/>
      <c r="X98" s="102" t="s">
        <v>5</v>
      </c>
      <c r="Y98" s="102" t="s">
        <v>5</v>
      </c>
      <c r="Z98" s="102" t="s">
        <v>5</v>
      </c>
      <c r="AA98" s="102" t="s">
        <v>5</v>
      </c>
      <c r="AB98" s="102" t="s">
        <v>5</v>
      </c>
      <c r="AC98" s="102" t="s">
        <v>5</v>
      </c>
      <c r="AD98" s="102" t="s">
        <v>5</v>
      </c>
      <c r="AE98" s="102" t="s">
        <v>5</v>
      </c>
      <c r="AF98" s="102" t="s">
        <v>5</v>
      </c>
      <c r="AG98" s="102" t="s">
        <v>5</v>
      </c>
      <c r="AH98" s="101"/>
      <c r="AI98" s="102" t="s">
        <v>5</v>
      </c>
      <c r="AJ98" s="102" t="s">
        <v>5</v>
      </c>
      <c r="AK98" s="102" t="s">
        <v>5</v>
      </c>
      <c r="AL98" s="102" t="s">
        <v>5</v>
      </c>
      <c r="AM98" s="102" t="s">
        <v>5</v>
      </c>
      <c r="AN98" s="102" t="s">
        <v>5</v>
      </c>
      <c r="AO98" s="102" t="s">
        <v>5</v>
      </c>
      <c r="AP98" s="102" t="s">
        <v>5</v>
      </c>
      <c r="AQ98" s="102" t="s">
        <v>5</v>
      </c>
      <c r="AR98" s="102" t="s">
        <v>5</v>
      </c>
      <c r="AS98" s="101"/>
      <c r="AT98" s="102" t="s">
        <v>5</v>
      </c>
      <c r="AU98" s="102" t="s">
        <v>5</v>
      </c>
      <c r="AV98" s="102" t="s">
        <v>5</v>
      </c>
      <c r="AW98" s="102" t="s">
        <v>5</v>
      </c>
      <c r="AX98" s="102" t="s">
        <v>5</v>
      </c>
      <c r="AY98" s="102" t="s">
        <v>5</v>
      </c>
      <c r="AZ98" s="102" t="s">
        <v>5</v>
      </c>
      <c r="BA98" s="102" t="s">
        <v>5</v>
      </c>
      <c r="BB98" s="102" t="s">
        <v>5</v>
      </c>
      <c r="BC98" s="102" t="s">
        <v>5</v>
      </c>
    </row>
    <row r="99" spans="1:55" ht="33" thickTop="1" x14ac:dyDescent="0.2">
      <c r="A99" s="83" t="str">
        <f>'Raw Curriculum data'!A101</f>
        <v/>
      </c>
      <c r="B99" s="83" t="str">
        <f t="shared" si="47"/>
        <v/>
      </c>
      <c r="C99" s="83" t="str">
        <f t="shared" si="40"/>
        <v>9</v>
      </c>
      <c r="D99" s="88" t="str">
        <f t="shared" si="42"/>
        <v/>
      </c>
      <c r="E99" s="15" t="str">
        <f>IF(D100="",IF($A100="","",VLOOKUP($A100,curriculum_data,2,FALSE)),   VLOOKUP($D100,units,2,FALSE)         )</f>
        <v>Multiplying and dividing</v>
      </c>
      <c r="F99" s="15" t="str">
        <f t="shared" si="43"/>
        <v/>
      </c>
      <c r="G99" s="15" t="str">
        <f t="shared" si="44"/>
        <v/>
      </c>
      <c r="H99" s="89" t="str">
        <f t="shared" si="45"/>
        <v/>
      </c>
      <c r="I99" s="89" t="str">
        <f t="shared" si="46"/>
        <v/>
      </c>
      <c r="J99" s="119"/>
      <c r="K99" s="119"/>
      <c r="L99" s="90"/>
      <c r="M99" s="96" t="str">
        <f t="shared" ref="M99:BC99" ca="1" si="58">IF(COUNTA(OFFSET(M99,2,0,COUNTIF($B:$B,$D100),1))=COUNTIF(OFFSET(M99,2,0,COUNTIF($B:$B,$D100),1),Not_started)," Not started ",IF(COUNTA(OFFSET(M99,2,0,COUNTIF($B:$B,$D100),1))-COUNTIF(OFFSET(M99,2,0,COUNTIF($B:$B,$D100),1),Not_started)&lt;COUNTA(OFFSET(M99,2,0,COUNTIF($B:$B,$D100),1)),"Started",IF(COUNTA(OFFSET(M99,2,0,COUNTIF($B:$B,$D100),1))=COUNTIF(OFFSET(M99,2,0,COUNTIF($B:$B,$D100),1),Green),"Green",IF(COUNTIF(OFFSET(M99,2,0,COUNTIF($B:$B,$D100),1),Red)&gt;0,"Red","Amber")   )   )   )</f>
        <v xml:space="preserve"> Not started </v>
      </c>
      <c r="N99" s="96" t="str">
        <f t="shared" ca="1" si="58"/>
        <v xml:space="preserve"> Not started </v>
      </c>
      <c r="O99" s="96" t="str">
        <f t="shared" ca="1" si="58"/>
        <v xml:space="preserve"> Not started </v>
      </c>
      <c r="P99" s="96" t="str">
        <f t="shared" ca="1" si="58"/>
        <v xml:space="preserve"> Not started </v>
      </c>
      <c r="Q99" s="96" t="str">
        <f t="shared" ca="1" si="58"/>
        <v xml:space="preserve"> Not started </v>
      </c>
      <c r="R99" s="96" t="str">
        <f t="shared" ca="1" si="58"/>
        <v xml:space="preserve"> Not started </v>
      </c>
      <c r="S99" s="96" t="str">
        <f t="shared" ca="1" si="58"/>
        <v xml:space="preserve"> Not started </v>
      </c>
      <c r="T99" s="96" t="str">
        <f t="shared" ca="1" si="58"/>
        <v xml:space="preserve"> Not started </v>
      </c>
      <c r="U99" s="96" t="str">
        <f t="shared" ca="1" si="58"/>
        <v xml:space="preserve"> Not started </v>
      </c>
      <c r="V99" s="96" t="str">
        <f t="shared" ca="1" si="58"/>
        <v xml:space="preserve"> Not started </v>
      </c>
      <c r="W99" s="97"/>
      <c r="X99" s="96" t="str">
        <f t="shared" ca="1" si="58"/>
        <v xml:space="preserve"> Not started </v>
      </c>
      <c r="Y99" s="96" t="str">
        <f t="shared" ca="1" si="58"/>
        <v xml:space="preserve"> Not started </v>
      </c>
      <c r="Z99" s="96" t="str">
        <f t="shared" ca="1" si="58"/>
        <v xml:space="preserve"> Not started </v>
      </c>
      <c r="AA99" s="96" t="str">
        <f t="shared" ca="1" si="58"/>
        <v xml:space="preserve"> Not started </v>
      </c>
      <c r="AB99" s="96" t="str">
        <f t="shared" ca="1" si="58"/>
        <v xml:space="preserve"> Not started </v>
      </c>
      <c r="AC99" s="96" t="str">
        <f t="shared" ca="1" si="58"/>
        <v xml:space="preserve"> Not started </v>
      </c>
      <c r="AD99" s="96" t="str">
        <f t="shared" ca="1" si="58"/>
        <v xml:space="preserve"> Not started </v>
      </c>
      <c r="AE99" s="96" t="str">
        <f t="shared" ca="1" si="58"/>
        <v xml:space="preserve"> Not started </v>
      </c>
      <c r="AF99" s="96" t="str">
        <f t="shared" ca="1" si="58"/>
        <v xml:space="preserve"> Not started </v>
      </c>
      <c r="AG99" s="96" t="str">
        <f t="shared" ca="1" si="58"/>
        <v xml:space="preserve"> Not started </v>
      </c>
      <c r="AH99" s="97"/>
      <c r="AI99" s="96" t="str">
        <f t="shared" ca="1" si="58"/>
        <v xml:space="preserve"> Not started </v>
      </c>
      <c r="AJ99" s="96" t="str">
        <f t="shared" ca="1" si="58"/>
        <v xml:space="preserve"> Not started </v>
      </c>
      <c r="AK99" s="96" t="str">
        <f t="shared" ca="1" si="58"/>
        <v xml:space="preserve"> Not started </v>
      </c>
      <c r="AL99" s="96" t="str">
        <f t="shared" ca="1" si="58"/>
        <v xml:space="preserve"> Not started </v>
      </c>
      <c r="AM99" s="96" t="str">
        <f t="shared" ca="1" si="58"/>
        <v xml:space="preserve"> Not started </v>
      </c>
      <c r="AN99" s="96" t="str">
        <f t="shared" ca="1" si="58"/>
        <v xml:space="preserve"> Not started </v>
      </c>
      <c r="AO99" s="96" t="str">
        <f t="shared" ca="1" si="58"/>
        <v xml:space="preserve"> Not started </v>
      </c>
      <c r="AP99" s="96" t="str">
        <f t="shared" ca="1" si="58"/>
        <v xml:space="preserve"> Not started </v>
      </c>
      <c r="AQ99" s="96" t="str">
        <f t="shared" ca="1" si="58"/>
        <v xml:space="preserve"> Not started </v>
      </c>
      <c r="AR99" s="96" t="str">
        <f t="shared" ca="1" si="58"/>
        <v xml:space="preserve"> Not started </v>
      </c>
      <c r="AS99" s="98"/>
      <c r="AT99" s="96" t="str">
        <f t="shared" ca="1" si="58"/>
        <v xml:space="preserve"> Not started </v>
      </c>
      <c r="AU99" s="96" t="str">
        <f t="shared" ca="1" si="58"/>
        <v xml:space="preserve"> Not started </v>
      </c>
      <c r="AV99" s="96" t="str">
        <f t="shared" ca="1" si="58"/>
        <v xml:space="preserve"> Not started </v>
      </c>
      <c r="AW99" s="96" t="str">
        <f t="shared" ca="1" si="58"/>
        <v xml:space="preserve"> Not started </v>
      </c>
      <c r="AX99" s="96" t="str">
        <f t="shared" ca="1" si="58"/>
        <v xml:space="preserve"> Not started </v>
      </c>
      <c r="AY99" s="96" t="str">
        <f t="shared" ca="1" si="58"/>
        <v xml:space="preserve"> Not started </v>
      </c>
      <c r="AZ99" s="96" t="str">
        <f t="shared" ca="1" si="58"/>
        <v xml:space="preserve"> Not started </v>
      </c>
      <c r="BA99" s="96" t="str">
        <f t="shared" ca="1" si="58"/>
        <v xml:space="preserve"> Not started </v>
      </c>
      <c r="BB99" s="96" t="str">
        <f t="shared" ca="1" si="58"/>
        <v xml:space="preserve"> Not started </v>
      </c>
      <c r="BC99" s="96" t="str">
        <f t="shared" ca="1" si="58"/>
        <v xml:space="preserve"> Not started </v>
      </c>
    </row>
    <row r="100" spans="1:55" ht="16" x14ac:dyDescent="0.2">
      <c r="A100" s="83" t="str">
        <f>'Raw Curriculum data'!A102</f>
        <v/>
      </c>
      <c r="B100" s="83" t="str">
        <f t="shared" si="47"/>
        <v/>
      </c>
      <c r="C100" s="83" t="str">
        <f t="shared" si="40"/>
        <v>9</v>
      </c>
      <c r="D100" s="84" t="str">
        <f t="shared" si="42"/>
        <v>9</v>
      </c>
      <c r="E100" s="3"/>
      <c r="F100" s="3" t="str">
        <f t="shared" ref="F100:F131" si="59">IF($A100="","",VLOOKUP($A100,curriculum_data,3,FALSE))</f>
        <v/>
      </c>
      <c r="G100" s="3" t="str">
        <f t="shared" ref="G100:G131" si="60">IF($A100="","",VLOOKUP($A100,curriculum_data,4,FALSE))</f>
        <v/>
      </c>
      <c r="H100" s="85" t="str">
        <f t="shared" ref="H100:H131" si="61">IF($A100="","",VLOOKUP($A100,curriculum_data,5,FALSE))</f>
        <v/>
      </c>
      <c r="I100" s="85" t="str">
        <f t="shared" ref="I100:I131" si="62">IF($A100="","",VLOOKUP($A100,curriculum_data,6,FALSE))</f>
        <v/>
      </c>
      <c r="J100" s="80"/>
      <c r="K100" s="80"/>
      <c r="L100" s="79"/>
      <c r="M100" s="99" t="str">
        <f t="shared" ref="M100:BA100" ca="1" si="63">CONCATENATE(COUNTIF(OFFSET(M99,2,0,COUNTIF($B:$B,$D100),1),Green)," out of ",COUNTA(OFFSET(M99,2,0,COUNTIF($B:$B,$D100),1)))</f>
        <v>0 out of 12</v>
      </c>
      <c r="N100" s="99" t="str">
        <f t="shared" ca="1" si="63"/>
        <v>0 out of 12</v>
      </c>
      <c r="O100" s="99" t="str">
        <f t="shared" ca="1" si="63"/>
        <v>0 out of 12</v>
      </c>
      <c r="P100" s="99" t="str">
        <f t="shared" ca="1" si="63"/>
        <v>0 out of 12</v>
      </c>
      <c r="Q100" s="99" t="str">
        <f t="shared" ca="1" si="63"/>
        <v>0 out of 12</v>
      </c>
      <c r="R100" s="99" t="str">
        <f t="shared" ca="1" si="63"/>
        <v>0 out of 12</v>
      </c>
      <c r="S100" s="99" t="str">
        <f t="shared" ca="1" si="63"/>
        <v>0 out of 12</v>
      </c>
      <c r="T100" s="99" t="str">
        <f t="shared" ca="1" si="63"/>
        <v>0 out of 12</v>
      </c>
      <c r="U100" s="99" t="str">
        <f t="shared" ca="1" si="63"/>
        <v>0 out of 12</v>
      </c>
      <c r="V100" s="99" t="str">
        <f t="shared" ca="1" si="63"/>
        <v>0 out of 12</v>
      </c>
      <c r="W100" s="94"/>
      <c r="X100" s="99" t="str">
        <f t="shared" ca="1" si="63"/>
        <v>0 out of 12</v>
      </c>
      <c r="Y100" s="99" t="str">
        <f t="shared" ca="1" si="63"/>
        <v>0 out of 12</v>
      </c>
      <c r="Z100" s="99" t="str">
        <f t="shared" ca="1" si="63"/>
        <v>0 out of 12</v>
      </c>
      <c r="AA100" s="99" t="str">
        <f t="shared" ca="1" si="63"/>
        <v>0 out of 12</v>
      </c>
      <c r="AB100" s="99" t="str">
        <f t="shared" ca="1" si="63"/>
        <v>0 out of 12</v>
      </c>
      <c r="AC100" s="99" t="str">
        <f t="shared" ca="1" si="63"/>
        <v>0 out of 12</v>
      </c>
      <c r="AD100" s="99" t="str">
        <f t="shared" ca="1" si="63"/>
        <v>0 out of 12</v>
      </c>
      <c r="AE100" s="99" t="str">
        <f t="shared" ca="1" si="63"/>
        <v>0 out of 12</v>
      </c>
      <c r="AF100" s="99" t="str">
        <f t="shared" ref="AF100" ca="1" si="64">CONCATENATE(COUNTIF(OFFSET(AF99,2,0,COUNTIF($B:$B,$D100),1),Green)," out of ",COUNTA(OFFSET(AF99,2,0,COUNTIF($B:$B,$D100),1)))</f>
        <v>0 out of 12</v>
      </c>
      <c r="AG100" s="99" t="str">
        <f t="shared" ca="1" si="63"/>
        <v>0 out of 12</v>
      </c>
      <c r="AH100" s="94"/>
      <c r="AI100" s="99" t="str">
        <f t="shared" ca="1" si="63"/>
        <v>0 out of 12</v>
      </c>
      <c r="AJ100" s="99" t="str">
        <f t="shared" ca="1" si="63"/>
        <v>0 out of 12</v>
      </c>
      <c r="AK100" s="99" t="str">
        <f t="shared" ca="1" si="63"/>
        <v>0 out of 12</v>
      </c>
      <c r="AL100" s="99" t="str">
        <f t="shared" ca="1" si="63"/>
        <v>0 out of 12</v>
      </c>
      <c r="AM100" s="99" t="str">
        <f t="shared" ca="1" si="63"/>
        <v>0 out of 12</v>
      </c>
      <c r="AN100" s="99" t="str">
        <f t="shared" ca="1" si="63"/>
        <v>0 out of 12</v>
      </c>
      <c r="AO100" s="99" t="str">
        <f t="shared" ca="1" si="63"/>
        <v>0 out of 12</v>
      </c>
      <c r="AP100" s="99" t="str">
        <f t="shared" ca="1" si="63"/>
        <v>0 out of 12</v>
      </c>
      <c r="AQ100" s="99" t="str">
        <f t="shared" ca="1" si="63"/>
        <v>0 out of 12</v>
      </c>
      <c r="AR100" s="99" t="str">
        <f t="shared" ca="1" si="63"/>
        <v>0 out of 12</v>
      </c>
      <c r="AS100" s="94"/>
      <c r="AT100" s="99" t="str">
        <f t="shared" ca="1" si="63"/>
        <v>0 out of 12</v>
      </c>
      <c r="AU100" s="99" t="str">
        <f t="shared" ca="1" si="63"/>
        <v>0 out of 12</v>
      </c>
      <c r="AV100" s="99" t="str">
        <f t="shared" ca="1" si="63"/>
        <v>0 out of 12</v>
      </c>
      <c r="AW100" s="99" t="str">
        <f t="shared" ca="1" si="63"/>
        <v>0 out of 12</v>
      </c>
      <c r="AX100" s="99" t="str">
        <f t="shared" ca="1" si="63"/>
        <v>0 out of 12</v>
      </c>
      <c r="AY100" s="99" t="str">
        <f t="shared" ca="1" si="63"/>
        <v>0 out of 12</v>
      </c>
      <c r="AZ100" s="99" t="str">
        <f t="shared" ca="1" si="63"/>
        <v>0 out of 12</v>
      </c>
      <c r="BA100" s="99" t="str">
        <f t="shared" ca="1" si="63"/>
        <v>0 out of 12</v>
      </c>
      <c r="BB100" s="99" t="str">
        <f t="shared" ref="BB100:BC100" ca="1" si="65">CONCATENATE(COUNTIF(OFFSET(BB99,2,0,COUNTIF($B:$B,$D100),1),Green)," out of ",COUNTA(OFFSET(BB99,2,0,COUNTIF($B:$B,$D100),1)))</f>
        <v>0 out of 12</v>
      </c>
      <c r="BC100" s="99" t="str">
        <f t="shared" ca="1" si="65"/>
        <v>0 out of 12</v>
      </c>
    </row>
    <row r="101" spans="1:55" ht="48" outlineLevel="1" x14ac:dyDescent="0.2">
      <c r="A101" s="83">
        <f>'Raw Curriculum data'!A103</f>
        <v>82</v>
      </c>
      <c r="B101" s="83" t="str">
        <f t="shared" si="47"/>
        <v>9</v>
      </c>
      <c r="C101" s="83" t="str">
        <f t="shared" si="40"/>
        <v>9</v>
      </c>
      <c r="D101" s="84" t="str">
        <f t="shared" si="42"/>
        <v/>
      </c>
      <c r="E101" s="3" t="str">
        <f t="shared" ref="E101:E112" si="66">IF(D101="",IF($A101="","",VLOOKUP($A101,curriculum_data,2,FALSE)),   VLOOKUP($D101,units,2,FALSE)         )</f>
        <v>Multiplying and dividing</v>
      </c>
      <c r="F101" s="3" t="str">
        <f t="shared" si="59"/>
        <v>Unit 9 S1</v>
      </c>
      <c r="G101" s="3" t="str">
        <f t="shared" si="60"/>
        <v>Session 1: Multiplying and dividing by 10, 100 and 1000 including decimals</v>
      </c>
      <c r="H101" s="85" t="str">
        <f t="shared" si="61"/>
        <v>• To multiply and divide numbers, including decimals, by 10, 100 and 1000.</v>
      </c>
      <c r="I101" s="85" t="str">
        <f t="shared" si="62"/>
        <v xml:space="preserve">(5C6b) multiply and divide whole numbers and those involving decimals by 10, 100 and 1000 </v>
      </c>
      <c r="J101" s="80"/>
      <c r="K101" s="80"/>
      <c r="L101" s="79"/>
      <c r="M101" s="100" t="s">
        <v>5</v>
      </c>
      <c r="N101" s="100" t="s">
        <v>5</v>
      </c>
      <c r="O101" s="100" t="s">
        <v>5</v>
      </c>
      <c r="P101" s="100" t="s">
        <v>5</v>
      </c>
      <c r="Q101" s="100" t="s">
        <v>5</v>
      </c>
      <c r="R101" s="100" t="s">
        <v>5</v>
      </c>
      <c r="S101" s="100" t="s">
        <v>5</v>
      </c>
      <c r="T101" s="100" t="s">
        <v>5</v>
      </c>
      <c r="U101" s="100" t="s">
        <v>5</v>
      </c>
      <c r="V101" s="100" t="s">
        <v>5</v>
      </c>
      <c r="W101" s="101"/>
      <c r="X101" s="100" t="s">
        <v>5</v>
      </c>
      <c r="Y101" s="100" t="s">
        <v>5</v>
      </c>
      <c r="Z101" s="100" t="s">
        <v>5</v>
      </c>
      <c r="AA101" s="100" t="s">
        <v>5</v>
      </c>
      <c r="AB101" s="100" t="s">
        <v>5</v>
      </c>
      <c r="AC101" s="100" t="s">
        <v>5</v>
      </c>
      <c r="AD101" s="100" t="s">
        <v>5</v>
      </c>
      <c r="AE101" s="100" t="s">
        <v>5</v>
      </c>
      <c r="AF101" s="100" t="s">
        <v>5</v>
      </c>
      <c r="AG101" s="100" t="s">
        <v>5</v>
      </c>
      <c r="AH101" s="101"/>
      <c r="AI101" s="100" t="s">
        <v>5</v>
      </c>
      <c r="AJ101" s="100" t="s">
        <v>5</v>
      </c>
      <c r="AK101" s="100" t="s">
        <v>5</v>
      </c>
      <c r="AL101" s="100" t="s">
        <v>5</v>
      </c>
      <c r="AM101" s="100" t="s">
        <v>5</v>
      </c>
      <c r="AN101" s="100" t="s">
        <v>5</v>
      </c>
      <c r="AO101" s="100" t="s">
        <v>5</v>
      </c>
      <c r="AP101" s="100" t="s">
        <v>5</v>
      </c>
      <c r="AQ101" s="100" t="s">
        <v>5</v>
      </c>
      <c r="AR101" s="100" t="s">
        <v>5</v>
      </c>
      <c r="AS101" s="101"/>
      <c r="AT101" s="100" t="s">
        <v>5</v>
      </c>
      <c r="AU101" s="100" t="s">
        <v>5</v>
      </c>
      <c r="AV101" s="100" t="s">
        <v>5</v>
      </c>
      <c r="AW101" s="100" t="s">
        <v>5</v>
      </c>
      <c r="AX101" s="100" t="s">
        <v>5</v>
      </c>
      <c r="AY101" s="100" t="s">
        <v>5</v>
      </c>
      <c r="AZ101" s="100" t="s">
        <v>5</v>
      </c>
      <c r="BA101" s="100" t="s">
        <v>5</v>
      </c>
      <c r="BB101" s="100" t="s">
        <v>5</v>
      </c>
      <c r="BC101" s="100" t="s">
        <v>5</v>
      </c>
    </row>
    <row r="102" spans="1:55" ht="48" outlineLevel="1" x14ac:dyDescent="0.2">
      <c r="A102" s="83">
        <f>'Raw Curriculum data'!A104</f>
        <v>83</v>
      </c>
      <c r="B102" s="83" t="str">
        <f t="shared" si="47"/>
        <v>9</v>
      </c>
      <c r="C102" s="83" t="str">
        <f t="shared" si="40"/>
        <v>9</v>
      </c>
      <c r="D102" s="84" t="str">
        <f t="shared" si="42"/>
        <v/>
      </c>
      <c r="E102" s="3" t="str">
        <f t="shared" si="66"/>
        <v>Multiplying and dividing</v>
      </c>
      <c r="F102" s="3" t="str">
        <f t="shared" si="59"/>
        <v>Unit 9 S1</v>
      </c>
      <c r="G102" s="3" t="str">
        <f t="shared" si="60"/>
        <v>Session 1: Multiplying and dividing by 10, 100 and 1000 including decimals</v>
      </c>
      <c r="H102" s="85" t="str">
        <f t="shared" si="61"/>
        <v>• To understand and demonstrate the new place values of digits resulting from these operations.</v>
      </c>
      <c r="I102" s="85" t="str">
        <f t="shared" si="62"/>
        <v xml:space="preserve">(5N1) count forwards or backwards in steps of powers of 10 for any given number up to 1 000 000 </v>
      </c>
      <c r="J102" s="80"/>
      <c r="K102" s="80"/>
      <c r="L102" s="79"/>
      <c r="M102" s="100" t="s">
        <v>5</v>
      </c>
      <c r="N102" s="100" t="s">
        <v>5</v>
      </c>
      <c r="O102" s="100" t="s">
        <v>5</v>
      </c>
      <c r="P102" s="100" t="s">
        <v>5</v>
      </c>
      <c r="Q102" s="100" t="s">
        <v>5</v>
      </c>
      <c r="R102" s="100" t="s">
        <v>5</v>
      </c>
      <c r="S102" s="100" t="s">
        <v>5</v>
      </c>
      <c r="T102" s="100" t="s">
        <v>5</v>
      </c>
      <c r="U102" s="100" t="s">
        <v>5</v>
      </c>
      <c r="V102" s="100" t="s">
        <v>5</v>
      </c>
      <c r="W102" s="101"/>
      <c r="X102" s="100" t="s">
        <v>5</v>
      </c>
      <c r="Y102" s="100" t="s">
        <v>5</v>
      </c>
      <c r="Z102" s="100" t="s">
        <v>5</v>
      </c>
      <c r="AA102" s="100" t="s">
        <v>5</v>
      </c>
      <c r="AB102" s="100" t="s">
        <v>5</v>
      </c>
      <c r="AC102" s="100" t="s">
        <v>5</v>
      </c>
      <c r="AD102" s="100" t="s">
        <v>5</v>
      </c>
      <c r="AE102" s="100" t="s">
        <v>5</v>
      </c>
      <c r="AF102" s="100" t="s">
        <v>5</v>
      </c>
      <c r="AG102" s="100" t="s">
        <v>5</v>
      </c>
      <c r="AH102" s="101"/>
      <c r="AI102" s="100" t="s">
        <v>5</v>
      </c>
      <c r="AJ102" s="100" t="s">
        <v>5</v>
      </c>
      <c r="AK102" s="100" t="s">
        <v>5</v>
      </c>
      <c r="AL102" s="100" t="s">
        <v>5</v>
      </c>
      <c r="AM102" s="100" t="s">
        <v>5</v>
      </c>
      <c r="AN102" s="100" t="s">
        <v>5</v>
      </c>
      <c r="AO102" s="100" t="s">
        <v>5</v>
      </c>
      <c r="AP102" s="100" t="s">
        <v>5</v>
      </c>
      <c r="AQ102" s="100" t="s">
        <v>5</v>
      </c>
      <c r="AR102" s="100" t="s">
        <v>5</v>
      </c>
      <c r="AS102" s="101"/>
      <c r="AT102" s="100" t="s">
        <v>5</v>
      </c>
      <c r="AU102" s="100" t="s">
        <v>5</v>
      </c>
      <c r="AV102" s="100" t="s">
        <v>5</v>
      </c>
      <c r="AW102" s="100" t="s">
        <v>5</v>
      </c>
      <c r="AX102" s="100" t="s">
        <v>5</v>
      </c>
      <c r="AY102" s="100" t="s">
        <v>5</v>
      </c>
      <c r="AZ102" s="100" t="s">
        <v>5</v>
      </c>
      <c r="BA102" s="100" t="s">
        <v>5</v>
      </c>
      <c r="BB102" s="100" t="s">
        <v>5</v>
      </c>
      <c r="BC102" s="100" t="s">
        <v>5</v>
      </c>
    </row>
    <row r="103" spans="1:55" ht="48" outlineLevel="1" x14ac:dyDescent="0.2">
      <c r="A103" s="83">
        <f>'Raw Curriculum data'!A105</f>
        <v>84</v>
      </c>
      <c r="B103" s="83" t="str">
        <f t="shared" si="47"/>
        <v>9</v>
      </c>
      <c r="C103" s="83" t="str">
        <f t="shared" si="40"/>
        <v>9</v>
      </c>
      <c r="D103" s="84" t="str">
        <f t="shared" si="42"/>
        <v/>
      </c>
      <c r="E103" s="3" t="str">
        <f t="shared" si="66"/>
        <v>Multiplying and dividing</v>
      </c>
      <c r="F103" s="3" t="str">
        <f t="shared" si="59"/>
        <v>Unit 9 S1</v>
      </c>
      <c r="G103" s="3" t="str">
        <f t="shared" si="60"/>
        <v>Session 1: Multiplying and dividing by 10, 100 and 1000 including decimals</v>
      </c>
      <c r="H103" s="85" t="str">
        <f t="shared" si="61"/>
        <v>• To understand the role of zero as a place holder in decimal numbers.</v>
      </c>
      <c r="I103" s="85" t="str">
        <f t="shared" si="62"/>
        <v xml:space="preserve">(4F6b) recognise and write decimal equivalents of any number of tenths or hundredths </v>
      </c>
      <c r="J103" s="80"/>
      <c r="K103" s="80"/>
      <c r="L103" s="79"/>
      <c r="M103" s="100" t="s">
        <v>5</v>
      </c>
      <c r="N103" s="100" t="s">
        <v>5</v>
      </c>
      <c r="O103" s="100" t="s">
        <v>5</v>
      </c>
      <c r="P103" s="100" t="s">
        <v>5</v>
      </c>
      <c r="Q103" s="100" t="s">
        <v>5</v>
      </c>
      <c r="R103" s="100" t="s">
        <v>5</v>
      </c>
      <c r="S103" s="100" t="s">
        <v>5</v>
      </c>
      <c r="T103" s="100" t="s">
        <v>5</v>
      </c>
      <c r="U103" s="100" t="s">
        <v>5</v>
      </c>
      <c r="V103" s="100" t="s">
        <v>5</v>
      </c>
      <c r="W103" s="101"/>
      <c r="X103" s="100" t="s">
        <v>5</v>
      </c>
      <c r="Y103" s="100" t="s">
        <v>5</v>
      </c>
      <c r="Z103" s="100" t="s">
        <v>5</v>
      </c>
      <c r="AA103" s="100" t="s">
        <v>5</v>
      </c>
      <c r="AB103" s="100" t="s">
        <v>5</v>
      </c>
      <c r="AC103" s="100" t="s">
        <v>5</v>
      </c>
      <c r="AD103" s="100" t="s">
        <v>5</v>
      </c>
      <c r="AE103" s="100" t="s">
        <v>5</v>
      </c>
      <c r="AF103" s="100" t="s">
        <v>5</v>
      </c>
      <c r="AG103" s="100" t="s">
        <v>5</v>
      </c>
      <c r="AH103" s="101"/>
      <c r="AI103" s="100" t="s">
        <v>5</v>
      </c>
      <c r="AJ103" s="100" t="s">
        <v>5</v>
      </c>
      <c r="AK103" s="100" t="s">
        <v>5</v>
      </c>
      <c r="AL103" s="100" t="s">
        <v>5</v>
      </c>
      <c r="AM103" s="100" t="s">
        <v>5</v>
      </c>
      <c r="AN103" s="100" t="s">
        <v>5</v>
      </c>
      <c r="AO103" s="100" t="s">
        <v>5</v>
      </c>
      <c r="AP103" s="100" t="s">
        <v>5</v>
      </c>
      <c r="AQ103" s="100" t="s">
        <v>5</v>
      </c>
      <c r="AR103" s="100" t="s">
        <v>5</v>
      </c>
      <c r="AS103" s="101"/>
      <c r="AT103" s="100" t="s">
        <v>5</v>
      </c>
      <c r="AU103" s="100" t="s">
        <v>5</v>
      </c>
      <c r="AV103" s="100" t="s">
        <v>5</v>
      </c>
      <c r="AW103" s="100" t="s">
        <v>5</v>
      </c>
      <c r="AX103" s="100" t="s">
        <v>5</v>
      </c>
      <c r="AY103" s="100" t="s">
        <v>5</v>
      </c>
      <c r="AZ103" s="100" t="s">
        <v>5</v>
      </c>
      <c r="BA103" s="100" t="s">
        <v>5</v>
      </c>
      <c r="BB103" s="100" t="s">
        <v>5</v>
      </c>
      <c r="BC103" s="100" t="s">
        <v>5</v>
      </c>
    </row>
    <row r="104" spans="1:55" ht="60" outlineLevel="1" x14ac:dyDescent="0.2">
      <c r="A104" s="83">
        <f>'Raw Curriculum data'!A106</f>
        <v>85</v>
      </c>
      <c r="B104" s="83" t="str">
        <f t="shared" si="47"/>
        <v>9</v>
      </c>
      <c r="C104" s="83" t="str">
        <f t="shared" si="40"/>
        <v>9</v>
      </c>
      <c r="D104" s="84" t="str">
        <f t="shared" si="42"/>
        <v/>
      </c>
      <c r="E104" s="3" t="str">
        <f t="shared" si="66"/>
        <v>Multiplying and dividing</v>
      </c>
      <c r="F104" s="3" t="str">
        <f t="shared" si="59"/>
        <v>Unit 9 S2</v>
      </c>
      <c r="G104" s="3" t="str">
        <f t="shared" si="60"/>
        <v>Session 2: Multiplying 2- and 3-digit numbers</v>
      </c>
      <c r="H104" s="85" t="str">
        <f t="shared" si="61"/>
        <v>• To develop an understanding of multiplying TO × TO and HTO × TO.</v>
      </c>
      <c r="I104" s="85" t="str">
        <f t="shared" si="62"/>
        <v xml:space="preserve">(5C7a) multiply numbers up to 4 digits by a one- or two-digit number using a formal written method, including long multiplication for two-digit numbers </v>
      </c>
      <c r="J104" s="80"/>
      <c r="K104" s="80"/>
      <c r="L104" s="79"/>
      <c r="M104" s="100" t="s">
        <v>5</v>
      </c>
      <c r="N104" s="100" t="s">
        <v>5</v>
      </c>
      <c r="O104" s="100" t="s">
        <v>5</v>
      </c>
      <c r="P104" s="100" t="s">
        <v>5</v>
      </c>
      <c r="Q104" s="100" t="s">
        <v>5</v>
      </c>
      <c r="R104" s="100" t="s">
        <v>5</v>
      </c>
      <c r="S104" s="100" t="s">
        <v>5</v>
      </c>
      <c r="T104" s="100" t="s">
        <v>5</v>
      </c>
      <c r="U104" s="100" t="s">
        <v>5</v>
      </c>
      <c r="V104" s="100" t="s">
        <v>5</v>
      </c>
      <c r="W104" s="101"/>
      <c r="X104" s="100" t="s">
        <v>5</v>
      </c>
      <c r="Y104" s="100" t="s">
        <v>5</v>
      </c>
      <c r="Z104" s="100" t="s">
        <v>5</v>
      </c>
      <c r="AA104" s="100" t="s">
        <v>5</v>
      </c>
      <c r="AB104" s="100" t="s">
        <v>5</v>
      </c>
      <c r="AC104" s="100" t="s">
        <v>5</v>
      </c>
      <c r="AD104" s="100" t="s">
        <v>5</v>
      </c>
      <c r="AE104" s="100" t="s">
        <v>5</v>
      </c>
      <c r="AF104" s="100" t="s">
        <v>5</v>
      </c>
      <c r="AG104" s="100" t="s">
        <v>5</v>
      </c>
      <c r="AH104" s="101"/>
      <c r="AI104" s="100" t="s">
        <v>5</v>
      </c>
      <c r="AJ104" s="100" t="s">
        <v>5</v>
      </c>
      <c r="AK104" s="100" t="s">
        <v>5</v>
      </c>
      <c r="AL104" s="100" t="s">
        <v>5</v>
      </c>
      <c r="AM104" s="100" t="s">
        <v>5</v>
      </c>
      <c r="AN104" s="100" t="s">
        <v>5</v>
      </c>
      <c r="AO104" s="100" t="s">
        <v>5</v>
      </c>
      <c r="AP104" s="100" t="s">
        <v>5</v>
      </c>
      <c r="AQ104" s="100" t="s">
        <v>5</v>
      </c>
      <c r="AR104" s="100" t="s">
        <v>5</v>
      </c>
      <c r="AS104" s="101"/>
      <c r="AT104" s="100" t="s">
        <v>5</v>
      </c>
      <c r="AU104" s="100" t="s">
        <v>5</v>
      </c>
      <c r="AV104" s="100" t="s">
        <v>5</v>
      </c>
      <c r="AW104" s="100" t="s">
        <v>5</v>
      </c>
      <c r="AX104" s="100" t="s">
        <v>5</v>
      </c>
      <c r="AY104" s="100" t="s">
        <v>5</v>
      </c>
      <c r="AZ104" s="100" t="s">
        <v>5</v>
      </c>
      <c r="BA104" s="100" t="s">
        <v>5</v>
      </c>
      <c r="BB104" s="100" t="s">
        <v>5</v>
      </c>
      <c r="BC104" s="100" t="s">
        <v>5</v>
      </c>
    </row>
    <row r="105" spans="1:55" ht="60" outlineLevel="1" x14ac:dyDescent="0.2">
      <c r="A105" s="83">
        <f>'Raw Curriculum data'!A107</f>
        <v>86</v>
      </c>
      <c r="B105" s="83" t="str">
        <f t="shared" si="47"/>
        <v>9</v>
      </c>
      <c r="C105" s="83" t="str">
        <f t="shared" si="40"/>
        <v>9</v>
      </c>
      <c r="D105" s="84" t="str">
        <f t="shared" si="42"/>
        <v/>
      </c>
      <c r="E105" s="3" t="str">
        <f t="shared" si="66"/>
        <v>Multiplying and dividing</v>
      </c>
      <c r="F105" s="3" t="str">
        <f t="shared" si="59"/>
        <v>Unit 9 S2</v>
      </c>
      <c r="G105" s="3" t="str">
        <f t="shared" si="60"/>
        <v>Session 2: Multiplying 2- and 3-digit numbers</v>
      </c>
      <c r="H105" s="85" t="str">
        <f t="shared" si="61"/>
        <v>• To understand that multiplying can be done as repeated adding of parts.</v>
      </c>
      <c r="I105" s="85" t="str">
        <f t="shared" si="62"/>
        <v xml:space="preserve">(4C6b) use place value, known and derived facts to multiply and divide mentally, including: multiplying by 0 and 1; dividing by 1; multiplying together three numbers </v>
      </c>
      <c r="J105" s="80"/>
      <c r="K105" s="80"/>
      <c r="L105" s="79"/>
      <c r="M105" s="100" t="s">
        <v>5</v>
      </c>
      <c r="N105" s="100" t="s">
        <v>5</v>
      </c>
      <c r="O105" s="100" t="s">
        <v>5</v>
      </c>
      <c r="P105" s="100" t="s">
        <v>5</v>
      </c>
      <c r="Q105" s="100" t="s">
        <v>5</v>
      </c>
      <c r="R105" s="100" t="s">
        <v>5</v>
      </c>
      <c r="S105" s="100" t="s">
        <v>5</v>
      </c>
      <c r="T105" s="100" t="s">
        <v>5</v>
      </c>
      <c r="U105" s="100" t="s">
        <v>5</v>
      </c>
      <c r="V105" s="100" t="s">
        <v>5</v>
      </c>
      <c r="W105" s="101"/>
      <c r="X105" s="100" t="s">
        <v>5</v>
      </c>
      <c r="Y105" s="100" t="s">
        <v>5</v>
      </c>
      <c r="Z105" s="100" t="s">
        <v>5</v>
      </c>
      <c r="AA105" s="100" t="s">
        <v>5</v>
      </c>
      <c r="AB105" s="100" t="s">
        <v>5</v>
      </c>
      <c r="AC105" s="100" t="s">
        <v>5</v>
      </c>
      <c r="AD105" s="100" t="s">
        <v>5</v>
      </c>
      <c r="AE105" s="100" t="s">
        <v>5</v>
      </c>
      <c r="AF105" s="100" t="s">
        <v>5</v>
      </c>
      <c r="AG105" s="100" t="s">
        <v>5</v>
      </c>
      <c r="AH105" s="101"/>
      <c r="AI105" s="100" t="s">
        <v>5</v>
      </c>
      <c r="AJ105" s="100" t="s">
        <v>5</v>
      </c>
      <c r="AK105" s="100" t="s">
        <v>5</v>
      </c>
      <c r="AL105" s="100" t="s">
        <v>5</v>
      </c>
      <c r="AM105" s="100" t="s">
        <v>5</v>
      </c>
      <c r="AN105" s="100" t="s">
        <v>5</v>
      </c>
      <c r="AO105" s="100" t="s">
        <v>5</v>
      </c>
      <c r="AP105" s="100" t="s">
        <v>5</v>
      </c>
      <c r="AQ105" s="100" t="s">
        <v>5</v>
      </c>
      <c r="AR105" s="100" t="s">
        <v>5</v>
      </c>
      <c r="AS105" s="101"/>
      <c r="AT105" s="100" t="s">
        <v>5</v>
      </c>
      <c r="AU105" s="100" t="s">
        <v>5</v>
      </c>
      <c r="AV105" s="100" t="s">
        <v>5</v>
      </c>
      <c r="AW105" s="100" t="s">
        <v>5</v>
      </c>
      <c r="AX105" s="100" t="s">
        <v>5</v>
      </c>
      <c r="AY105" s="100" t="s">
        <v>5</v>
      </c>
      <c r="AZ105" s="100" t="s">
        <v>5</v>
      </c>
      <c r="BA105" s="100" t="s">
        <v>5</v>
      </c>
      <c r="BB105" s="100" t="s">
        <v>5</v>
      </c>
      <c r="BC105" s="100" t="s">
        <v>5</v>
      </c>
    </row>
    <row r="106" spans="1:55" ht="60" outlineLevel="1" x14ac:dyDescent="0.2">
      <c r="A106" s="83">
        <f>'Raw Curriculum data'!A108</f>
        <v>87</v>
      </c>
      <c r="B106" s="83" t="str">
        <f t="shared" si="47"/>
        <v>9</v>
      </c>
      <c r="C106" s="83" t="str">
        <f t="shared" si="40"/>
        <v>9</v>
      </c>
      <c r="D106" s="84" t="str">
        <f t="shared" si="42"/>
        <v/>
      </c>
      <c r="E106" s="3" t="str">
        <f t="shared" si="66"/>
        <v>Multiplying and dividing</v>
      </c>
      <c r="F106" s="3" t="str">
        <f t="shared" si="59"/>
        <v>Unit 9 S3</v>
      </c>
      <c r="G106" s="3" t="str">
        <f t="shared" si="60"/>
        <v>Session 3: The short written method of dividing: ThHTO ÷ O</v>
      </c>
      <c r="H106" s="85" t="str">
        <f t="shared" si="61"/>
        <v>• To link dividing to multiplying as the inverse operation.</v>
      </c>
      <c r="I106" s="85" t="str">
        <f t="shared" si="62"/>
        <v xml:space="preserve">(4C6b) use place value, known and derived facts to multiply and divide mentally, including: multiplying by 0 and 1; dividing by 1; multiplying together three numbers </v>
      </c>
      <c r="J106" s="80"/>
      <c r="K106" s="80"/>
      <c r="L106" s="79"/>
      <c r="M106" s="100" t="s">
        <v>5</v>
      </c>
      <c r="N106" s="100" t="s">
        <v>5</v>
      </c>
      <c r="O106" s="100" t="s">
        <v>5</v>
      </c>
      <c r="P106" s="100" t="s">
        <v>5</v>
      </c>
      <c r="Q106" s="100" t="s">
        <v>5</v>
      </c>
      <c r="R106" s="100" t="s">
        <v>5</v>
      </c>
      <c r="S106" s="100" t="s">
        <v>5</v>
      </c>
      <c r="T106" s="100" t="s">
        <v>5</v>
      </c>
      <c r="U106" s="100" t="s">
        <v>5</v>
      </c>
      <c r="V106" s="100" t="s">
        <v>5</v>
      </c>
      <c r="W106" s="101"/>
      <c r="X106" s="100" t="s">
        <v>5</v>
      </c>
      <c r="Y106" s="100" t="s">
        <v>5</v>
      </c>
      <c r="Z106" s="100" t="s">
        <v>5</v>
      </c>
      <c r="AA106" s="100" t="s">
        <v>5</v>
      </c>
      <c r="AB106" s="100" t="s">
        <v>5</v>
      </c>
      <c r="AC106" s="100" t="s">
        <v>5</v>
      </c>
      <c r="AD106" s="100" t="s">
        <v>5</v>
      </c>
      <c r="AE106" s="100" t="s">
        <v>5</v>
      </c>
      <c r="AF106" s="100" t="s">
        <v>5</v>
      </c>
      <c r="AG106" s="100" t="s">
        <v>5</v>
      </c>
      <c r="AH106" s="101"/>
      <c r="AI106" s="100" t="s">
        <v>5</v>
      </c>
      <c r="AJ106" s="100" t="s">
        <v>5</v>
      </c>
      <c r="AK106" s="100" t="s">
        <v>5</v>
      </c>
      <c r="AL106" s="100" t="s">
        <v>5</v>
      </c>
      <c r="AM106" s="100" t="s">
        <v>5</v>
      </c>
      <c r="AN106" s="100" t="s">
        <v>5</v>
      </c>
      <c r="AO106" s="100" t="s">
        <v>5</v>
      </c>
      <c r="AP106" s="100" t="s">
        <v>5</v>
      </c>
      <c r="AQ106" s="100" t="s">
        <v>5</v>
      </c>
      <c r="AR106" s="100" t="s">
        <v>5</v>
      </c>
      <c r="AS106" s="101"/>
      <c r="AT106" s="100" t="s">
        <v>5</v>
      </c>
      <c r="AU106" s="100" t="s">
        <v>5</v>
      </c>
      <c r="AV106" s="100" t="s">
        <v>5</v>
      </c>
      <c r="AW106" s="100" t="s">
        <v>5</v>
      </c>
      <c r="AX106" s="100" t="s">
        <v>5</v>
      </c>
      <c r="AY106" s="100" t="s">
        <v>5</v>
      </c>
      <c r="AZ106" s="100" t="s">
        <v>5</v>
      </c>
      <c r="BA106" s="100" t="s">
        <v>5</v>
      </c>
      <c r="BB106" s="100" t="s">
        <v>5</v>
      </c>
      <c r="BC106" s="100" t="s">
        <v>5</v>
      </c>
    </row>
    <row r="107" spans="1:55" ht="48" outlineLevel="1" x14ac:dyDescent="0.2">
      <c r="A107" s="83">
        <f>'Raw Curriculum data'!A109</f>
        <v>88</v>
      </c>
      <c r="B107" s="83" t="str">
        <f t="shared" si="47"/>
        <v>9</v>
      </c>
      <c r="C107" s="83" t="str">
        <f t="shared" si="40"/>
        <v>9</v>
      </c>
      <c r="D107" s="84" t="str">
        <f t="shared" si="42"/>
        <v/>
      </c>
      <c r="E107" s="3" t="str">
        <f t="shared" si="66"/>
        <v>Multiplying and dividing</v>
      </c>
      <c r="F107" s="3" t="str">
        <f t="shared" si="59"/>
        <v>Unit 9 S3</v>
      </c>
      <c r="G107" s="3" t="str">
        <f t="shared" si="60"/>
        <v>Session 3: The short written method of dividing: ThHTO ÷ O</v>
      </c>
      <c r="H107" s="85" t="str">
        <f t="shared" si="61"/>
        <v>• To be able to estimate an answer.</v>
      </c>
      <c r="I107" s="85" t="str">
        <f t="shared" si="62"/>
        <v xml:space="preserve">(4C3) estimate and use inverse operations to check answers to a calculation </v>
      </c>
      <c r="J107" s="80"/>
      <c r="K107" s="80"/>
      <c r="L107" s="79"/>
      <c r="M107" s="100" t="s">
        <v>5</v>
      </c>
      <c r="N107" s="100" t="s">
        <v>5</v>
      </c>
      <c r="O107" s="100" t="s">
        <v>5</v>
      </c>
      <c r="P107" s="100" t="s">
        <v>5</v>
      </c>
      <c r="Q107" s="100" t="s">
        <v>5</v>
      </c>
      <c r="R107" s="100" t="s">
        <v>5</v>
      </c>
      <c r="S107" s="100" t="s">
        <v>5</v>
      </c>
      <c r="T107" s="100" t="s">
        <v>5</v>
      </c>
      <c r="U107" s="100" t="s">
        <v>5</v>
      </c>
      <c r="V107" s="100" t="s">
        <v>5</v>
      </c>
      <c r="W107" s="101"/>
      <c r="X107" s="100" t="s">
        <v>5</v>
      </c>
      <c r="Y107" s="100" t="s">
        <v>5</v>
      </c>
      <c r="Z107" s="100" t="s">
        <v>5</v>
      </c>
      <c r="AA107" s="100" t="s">
        <v>5</v>
      </c>
      <c r="AB107" s="100" t="s">
        <v>5</v>
      </c>
      <c r="AC107" s="100" t="s">
        <v>5</v>
      </c>
      <c r="AD107" s="100" t="s">
        <v>5</v>
      </c>
      <c r="AE107" s="100" t="s">
        <v>5</v>
      </c>
      <c r="AF107" s="100" t="s">
        <v>5</v>
      </c>
      <c r="AG107" s="100" t="s">
        <v>5</v>
      </c>
      <c r="AH107" s="101"/>
      <c r="AI107" s="100" t="s">
        <v>5</v>
      </c>
      <c r="AJ107" s="100" t="s">
        <v>5</v>
      </c>
      <c r="AK107" s="100" t="s">
        <v>5</v>
      </c>
      <c r="AL107" s="100" t="s">
        <v>5</v>
      </c>
      <c r="AM107" s="100" t="s">
        <v>5</v>
      </c>
      <c r="AN107" s="100" t="s">
        <v>5</v>
      </c>
      <c r="AO107" s="100" t="s">
        <v>5</v>
      </c>
      <c r="AP107" s="100" t="s">
        <v>5</v>
      </c>
      <c r="AQ107" s="100" t="s">
        <v>5</v>
      </c>
      <c r="AR107" s="100" t="s">
        <v>5</v>
      </c>
      <c r="AS107" s="101"/>
      <c r="AT107" s="100" t="s">
        <v>5</v>
      </c>
      <c r="AU107" s="100" t="s">
        <v>5</v>
      </c>
      <c r="AV107" s="100" t="s">
        <v>5</v>
      </c>
      <c r="AW107" s="100" t="s">
        <v>5</v>
      </c>
      <c r="AX107" s="100" t="s">
        <v>5</v>
      </c>
      <c r="AY107" s="100" t="s">
        <v>5</v>
      </c>
      <c r="AZ107" s="100" t="s">
        <v>5</v>
      </c>
      <c r="BA107" s="100" t="s">
        <v>5</v>
      </c>
      <c r="BB107" s="100" t="s">
        <v>5</v>
      </c>
      <c r="BC107" s="100" t="s">
        <v>5</v>
      </c>
    </row>
    <row r="108" spans="1:55" ht="60" outlineLevel="1" x14ac:dyDescent="0.2">
      <c r="A108" s="83">
        <f>'Raw Curriculum data'!A110</f>
        <v>89</v>
      </c>
      <c r="B108" s="83" t="str">
        <f t="shared" si="47"/>
        <v>9</v>
      </c>
      <c r="C108" s="83" t="str">
        <f t="shared" si="40"/>
        <v>9</v>
      </c>
      <c r="D108" s="84" t="str">
        <f t="shared" si="42"/>
        <v/>
      </c>
      <c r="E108" s="3" t="str">
        <f t="shared" si="66"/>
        <v>Multiplying and dividing</v>
      </c>
      <c r="F108" s="3" t="str">
        <f t="shared" si="59"/>
        <v>Unit 9 S3</v>
      </c>
      <c r="G108" s="3" t="str">
        <f t="shared" si="60"/>
        <v>Session 3: The short written method of dividing: ThHTO ÷ O</v>
      </c>
      <c r="H108" s="85" t="str">
        <f t="shared" si="61"/>
        <v>• To understand that dividing involves repeated subtracting of parts.</v>
      </c>
      <c r="I108" s="85" t="str">
        <f t="shared" si="62"/>
        <v xml:space="preserve">(5C7b) divide numbers up to 4 digits by a one-digit number using the formal written method of short division and interpret remainders appropriately for the context </v>
      </c>
      <c r="J108" s="80"/>
      <c r="K108" s="80"/>
      <c r="L108" s="79"/>
      <c r="M108" s="100" t="s">
        <v>5</v>
      </c>
      <c r="N108" s="100" t="s">
        <v>5</v>
      </c>
      <c r="O108" s="100" t="s">
        <v>5</v>
      </c>
      <c r="P108" s="100" t="s">
        <v>5</v>
      </c>
      <c r="Q108" s="100" t="s">
        <v>5</v>
      </c>
      <c r="R108" s="100" t="s">
        <v>5</v>
      </c>
      <c r="S108" s="100" t="s">
        <v>5</v>
      </c>
      <c r="T108" s="100" t="s">
        <v>5</v>
      </c>
      <c r="U108" s="100" t="s">
        <v>5</v>
      </c>
      <c r="V108" s="100" t="s">
        <v>5</v>
      </c>
      <c r="W108" s="101"/>
      <c r="X108" s="100" t="s">
        <v>5</v>
      </c>
      <c r="Y108" s="100" t="s">
        <v>5</v>
      </c>
      <c r="Z108" s="100" t="s">
        <v>5</v>
      </c>
      <c r="AA108" s="100" t="s">
        <v>5</v>
      </c>
      <c r="AB108" s="100" t="s">
        <v>5</v>
      </c>
      <c r="AC108" s="100" t="s">
        <v>5</v>
      </c>
      <c r="AD108" s="100" t="s">
        <v>5</v>
      </c>
      <c r="AE108" s="100" t="s">
        <v>5</v>
      </c>
      <c r="AF108" s="100" t="s">
        <v>5</v>
      </c>
      <c r="AG108" s="100" t="s">
        <v>5</v>
      </c>
      <c r="AH108" s="101"/>
      <c r="AI108" s="100" t="s">
        <v>5</v>
      </c>
      <c r="AJ108" s="100" t="s">
        <v>5</v>
      </c>
      <c r="AK108" s="100" t="s">
        <v>5</v>
      </c>
      <c r="AL108" s="100" t="s">
        <v>5</v>
      </c>
      <c r="AM108" s="100" t="s">
        <v>5</v>
      </c>
      <c r="AN108" s="100" t="s">
        <v>5</v>
      </c>
      <c r="AO108" s="100" t="s">
        <v>5</v>
      </c>
      <c r="AP108" s="100" t="s">
        <v>5</v>
      </c>
      <c r="AQ108" s="100" t="s">
        <v>5</v>
      </c>
      <c r="AR108" s="100" t="s">
        <v>5</v>
      </c>
      <c r="AS108" s="101"/>
      <c r="AT108" s="100" t="s">
        <v>5</v>
      </c>
      <c r="AU108" s="100" t="s">
        <v>5</v>
      </c>
      <c r="AV108" s="100" t="s">
        <v>5</v>
      </c>
      <c r="AW108" s="100" t="s">
        <v>5</v>
      </c>
      <c r="AX108" s="100" t="s">
        <v>5</v>
      </c>
      <c r="AY108" s="100" t="s">
        <v>5</v>
      </c>
      <c r="AZ108" s="100" t="s">
        <v>5</v>
      </c>
      <c r="BA108" s="100" t="s">
        <v>5</v>
      </c>
      <c r="BB108" s="100" t="s">
        <v>5</v>
      </c>
      <c r="BC108" s="100" t="s">
        <v>5</v>
      </c>
    </row>
    <row r="109" spans="1:55" ht="60" outlineLevel="1" x14ac:dyDescent="0.2">
      <c r="A109" s="83">
        <f>'Raw Curriculum data'!A111</f>
        <v>90</v>
      </c>
      <c r="B109" s="83" t="str">
        <f t="shared" si="47"/>
        <v>9</v>
      </c>
      <c r="C109" s="83" t="str">
        <f t="shared" si="40"/>
        <v>9</v>
      </c>
      <c r="D109" s="84" t="str">
        <f t="shared" si="42"/>
        <v/>
      </c>
      <c r="E109" s="3" t="str">
        <f t="shared" si="66"/>
        <v>Multiplying and dividing</v>
      </c>
      <c r="F109" s="3" t="str">
        <f t="shared" si="59"/>
        <v>Unit 9 S4</v>
      </c>
      <c r="G109" s="3" t="str">
        <f t="shared" si="60"/>
        <v>Session 4: Interpreting remainders</v>
      </c>
      <c r="H109" s="85" t="str">
        <f t="shared" si="61"/>
        <v>• To recognize a remainder.</v>
      </c>
      <c r="I109" s="85" t="str">
        <f t="shared" si="62"/>
        <v xml:space="preserve">(5C7b) divide numbers up to 4 digits by a one-digit number using the formal written method of short division and interpret remainders appropriately for the context </v>
      </c>
      <c r="J109" s="80"/>
      <c r="K109" s="80"/>
      <c r="L109" s="79"/>
      <c r="M109" s="100" t="s">
        <v>5</v>
      </c>
      <c r="N109" s="100" t="s">
        <v>5</v>
      </c>
      <c r="O109" s="100" t="s">
        <v>5</v>
      </c>
      <c r="P109" s="100" t="s">
        <v>5</v>
      </c>
      <c r="Q109" s="100" t="s">
        <v>5</v>
      </c>
      <c r="R109" s="100" t="s">
        <v>5</v>
      </c>
      <c r="S109" s="100" t="s">
        <v>5</v>
      </c>
      <c r="T109" s="100" t="s">
        <v>5</v>
      </c>
      <c r="U109" s="100" t="s">
        <v>5</v>
      </c>
      <c r="V109" s="100" t="s">
        <v>5</v>
      </c>
      <c r="W109" s="101"/>
      <c r="X109" s="100" t="s">
        <v>5</v>
      </c>
      <c r="Y109" s="100" t="s">
        <v>5</v>
      </c>
      <c r="Z109" s="100" t="s">
        <v>5</v>
      </c>
      <c r="AA109" s="100" t="s">
        <v>5</v>
      </c>
      <c r="AB109" s="100" t="s">
        <v>5</v>
      </c>
      <c r="AC109" s="100" t="s">
        <v>5</v>
      </c>
      <c r="AD109" s="100" t="s">
        <v>5</v>
      </c>
      <c r="AE109" s="100" t="s">
        <v>5</v>
      </c>
      <c r="AF109" s="100" t="s">
        <v>5</v>
      </c>
      <c r="AG109" s="100" t="s">
        <v>5</v>
      </c>
      <c r="AH109" s="101"/>
      <c r="AI109" s="100" t="s">
        <v>5</v>
      </c>
      <c r="AJ109" s="100" t="s">
        <v>5</v>
      </c>
      <c r="AK109" s="100" t="s">
        <v>5</v>
      </c>
      <c r="AL109" s="100" t="s">
        <v>5</v>
      </c>
      <c r="AM109" s="100" t="s">
        <v>5</v>
      </c>
      <c r="AN109" s="100" t="s">
        <v>5</v>
      </c>
      <c r="AO109" s="100" t="s">
        <v>5</v>
      </c>
      <c r="AP109" s="100" t="s">
        <v>5</v>
      </c>
      <c r="AQ109" s="100" t="s">
        <v>5</v>
      </c>
      <c r="AR109" s="100" t="s">
        <v>5</v>
      </c>
      <c r="AS109" s="101"/>
      <c r="AT109" s="100" t="s">
        <v>5</v>
      </c>
      <c r="AU109" s="100" t="s">
        <v>5</v>
      </c>
      <c r="AV109" s="100" t="s">
        <v>5</v>
      </c>
      <c r="AW109" s="100" t="s">
        <v>5</v>
      </c>
      <c r="AX109" s="100" t="s">
        <v>5</v>
      </c>
      <c r="AY109" s="100" t="s">
        <v>5</v>
      </c>
      <c r="AZ109" s="100" t="s">
        <v>5</v>
      </c>
      <c r="BA109" s="100" t="s">
        <v>5</v>
      </c>
      <c r="BB109" s="100" t="s">
        <v>5</v>
      </c>
      <c r="BC109" s="100" t="s">
        <v>5</v>
      </c>
    </row>
    <row r="110" spans="1:55" ht="60" outlineLevel="1" x14ac:dyDescent="0.2">
      <c r="A110" s="83">
        <f>'Raw Curriculum data'!A112</f>
        <v>91</v>
      </c>
      <c r="B110" s="83" t="str">
        <f t="shared" si="47"/>
        <v>9</v>
      </c>
      <c r="C110" s="83" t="str">
        <f t="shared" si="40"/>
        <v>9</v>
      </c>
      <c r="D110" s="84" t="str">
        <f t="shared" si="42"/>
        <v/>
      </c>
      <c r="E110" s="3" t="str">
        <f t="shared" si="66"/>
        <v>Multiplying and dividing</v>
      </c>
      <c r="F110" s="3" t="str">
        <f t="shared" si="59"/>
        <v>Unit 9 S4</v>
      </c>
      <c r="G110" s="3" t="str">
        <f t="shared" si="60"/>
        <v>Session 4: Interpreting remainders</v>
      </c>
      <c r="H110" s="85" t="str">
        <f t="shared" si="61"/>
        <v>• To convert remainders to fractions and decimals.</v>
      </c>
      <c r="I110" s="85" t="str">
        <f t="shared" si="62"/>
        <v xml:space="preserve">(5C7b) divide numbers up to 4 digits by a one-digit number using the formal written method of short division and interpret remainders appropriately for the context </v>
      </c>
      <c r="J110" s="80"/>
      <c r="K110" s="80"/>
      <c r="L110" s="79"/>
      <c r="M110" s="100" t="s">
        <v>5</v>
      </c>
      <c r="N110" s="100" t="s">
        <v>5</v>
      </c>
      <c r="O110" s="100" t="s">
        <v>5</v>
      </c>
      <c r="P110" s="100" t="s">
        <v>5</v>
      </c>
      <c r="Q110" s="100" t="s">
        <v>5</v>
      </c>
      <c r="R110" s="100" t="s">
        <v>5</v>
      </c>
      <c r="S110" s="100" t="s">
        <v>5</v>
      </c>
      <c r="T110" s="100" t="s">
        <v>5</v>
      </c>
      <c r="U110" s="100" t="s">
        <v>5</v>
      </c>
      <c r="V110" s="100" t="s">
        <v>5</v>
      </c>
      <c r="W110" s="101"/>
      <c r="X110" s="100" t="s">
        <v>5</v>
      </c>
      <c r="Y110" s="100" t="s">
        <v>5</v>
      </c>
      <c r="Z110" s="100" t="s">
        <v>5</v>
      </c>
      <c r="AA110" s="100" t="s">
        <v>5</v>
      </c>
      <c r="AB110" s="100" t="s">
        <v>5</v>
      </c>
      <c r="AC110" s="100" t="s">
        <v>5</v>
      </c>
      <c r="AD110" s="100" t="s">
        <v>5</v>
      </c>
      <c r="AE110" s="100" t="s">
        <v>5</v>
      </c>
      <c r="AF110" s="100" t="s">
        <v>5</v>
      </c>
      <c r="AG110" s="100" t="s">
        <v>5</v>
      </c>
      <c r="AH110" s="101"/>
      <c r="AI110" s="100" t="s">
        <v>5</v>
      </c>
      <c r="AJ110" s="100" t="s">
        <v>5</v>
      </c>
      <c r="AK110" s="100" t="s">
        <v>5</v>
      </c>
      <c r="AL110" s="100" t="s">
        <v>5</v>
      </c>
      <c r="AM110" s="100" t="s">
        <v>5</v>
      </c>
      <c r="AN110" s="100" t="s">
        <v>5</v>
      </c>
      <c r="AO110" s="100" t="s">
        <v>5</v>
      </c>
      <c r="AP110" s="100" t="s">
        <v>5</v>
      </c>
      <c r="AQ110" s="100" t="s">
        <v>5</v>
      </c>
      <c r="AR110" s="100" t="s">
        <v>5</v>
      </c>
      <c r="AS110" s="101"/>
      <c r="AT110" s="100" t="s">
        <v>5</v>
      </c>
      <c r="AU110" s="100" t="s">
        <v>5</v>
      </c>
      <c r="AV110" s="100" t="s">
        <v>5</v>
      </c>
      <c r="AW110" s="100" t="s">
        <v>5</v>
      </c>
      <c r="AX110" s="100" t="s">
        <v>5</v>
      </c>
      <c r="AY110" s="100" t="s">
        <v>5</v>
      </c>
      <c r="AZ110" s="100" t="s">
        <v>5</v>
      </c>
      <c r="BA110" s="100" t="s">
        <v>5</v>
      </c>
      <c r="BB110" s="100" t="s">
        <v>5</v>
      </c>
      <c r="BC110" s="100" t="s">
        <v>5</v>
      </c>
    </row>
    <row r="111" spans="1:55" ht="60" outlineLevel="1" x14ac:dyDescent="0.2">
      <c r="A111" s="83">
        <f>'Raw Curriculum data'!A113</f>
        <v>92</v>
      </c>
      <c r="B111" s="83" t="str">
        <f t="shared" si="47"/>
        <v>9</v>
      </c>
      <c r="C111" s="83" t="str">
        <f t="shared" si="40"/>
        <v>9</v>
      </c>
      <c r="D111" s="84" t="str">
        <f t="shared" si="42"/>
        <v/>
      </c>
      <c r="E111" s="3" t="str">
        <f t="shared" si="66"/>
        <v>Multiplying and dividing</v>
      </c>
      <c r="F111" s="3" t="str">
        <f t="shared" si="59"/>
        <v>Unit 9 S4</v>
      </c>
      <c r="G111" s="3" t="str">
        <f t="shared" si="60"/>
        <v>Session 4: Interpreting remainders</v>
      </c>
      <c r="H111" s="85" t="str">
        <f t="shared" si="61"/>
        <v>• To write a remainder as a number, fraction or decimal.</v>
      </c>
      <c r="I111" s="85" t="str">
        <f t="shared" si="62"/>
        <v xml:space="preserve">(5C7b) divide numbers up to 4 digits by a one-digit number using the formal written method of short division and interpret remainders appropriately for the context </v>
      </c>
      <c r="J111" s="80"/>
      <c r="K111" s="80"/>
      <c r="L111" s="79"/>
      <c r="M111" s="100" t="s">
        <v>5</v>
      </c>
      <c r="N111" s="100" t="s">
        <v>5</v>
      </c>
      <c r="O111" s="100" t="s">
        <v>5</v>
      </c>
      <c r="P111" s="100" t="s">
        <v>5</v>
      </c>
      <c r="Q111" s="100" t="s">
        <v>5</v>
      </c>
      <c r="R111" s="100" t="s">
        <v>5</v>
      </c>
      <c r="S111" s="100" t="s">
        <v>5</v>
      </c>
      <c r="T111" s="100" t="s">
        <v>5</v>
      </c>
      <c r="U111" s="100" t="s">
        <v>5</v>
      </c>
      <c r="V111" s="100" t="s">
        <v>5</v>
      </c>
      <c r="W111" s="101"/>
      <c r="X111" s="100" t="s">
        <v>5</v>
      </c>
      <c r="Y111" s="100" t="s">
        <v>5</v>
      </c>
      <c r="Z111" s="100" t="s">
        <v>5</v>
      </c>
      <c r="AA111" s="100" t="s">
        <v>5</v>
      </c>
      <c r="AB111" s="100" t="s">
        <v>5</v>
      </c>
      <c r="AC111" s="100" t="s">
        <v>5</v>
      </c>
      <c r="AD111" s="100" t="s">
        <v>5</v>
      </c>
      <c r="AE111" s="100" t="s">
        <v>5</v>
      </c>
      <c r="AF111" s="100" t="s">
        <v>5</v>
      </c>
      <c r="AG111" s="100" t="s">
        <v>5</v>
      </c>
      <c r="AH111" s="101"/>
      <c r="AI111" s="100" t="s">
        <v>5</v>
      </c>
      <c r="AJ111" s="100" t="s">
        <v>5</v>
      </c>
      <c r="AK111" s="100" t="s">
        <v>5</v>
      </c>
      <c r="AL111" s="100" t="s">
        <v>5</v>
      </c>
      <c r="AM111" s="100" t="s">
        <v>5</v>
      </c>
      <c r="AN111" s="100" t="s">
        <v>5</v>
      </c>
      <c r="AO111" s="100" t="s">
        <v>5</v>
      </c>
      <c r="AP111" s="100" t="s">
        <v>5</v>
      </c>
      <c r="AQ111" s="100" t="s">
        <v>5</v>
      </c>
      <c r="AR111" s="100" t="s">
        <v>5</v>
      </c>
      <c r="AS111" s="101"/>
      <c r="AT111" s="100" t="s">
        <v>5</v>
      </c>
      <c r="AU111" s="100" t="s">
        <v>5</v>
      </c>
      <c r="AV111" s="100" t="s">
        <v>5</v>
      </c>
      <c r="AW111" s="100" t="s">
        <v>5</v>
      </c>
      <c r="AX111" s="100" t="s">
        <v>5</v>
      </c>
      <c r="AY111" s="100" t="s">
        <v>5</v>
      </c>
      <c r="AZ111" s="100" t="s">
        <v>5</v>
      </c>
      <c r="BA111" s="100" t="s">
        <v>5</v>
      </c>
      <c r="BB111" s="100" t="s">
        <v>5</v>
      </c>
      <c r="BC111" s="100" t="s">
        <v>5</v>
      </c>
    </row>
    <row r="112" spans="1:55" ht="76" outlineLevel="1" thickBot="1" x14ac:dyDescent="0.25">
      <c r="A112" s="83">
        <f>'Raw Curriculum data'!A114</f>
        <v>93</v>
      </c>
      <c r="B112" s="83" t="str">
        <f t="shared" si="47"/>
        <v>9</v>
      </c>
      <c r="C112" s="83" t="str">
        <f t="shared" si="40"/>
        <v>9</v>
      </c>
      <c r="D112" s="84" t="str">
        <f t="shared" si="42"/>
        <v/>
      </c>
      <c r="E112" s="91" t="str">
        <f t="shared" si="66"/>
        <v>Multiplying and dividing</v>
      </c>
      <c r="F112" s="91" t="str">
        <f t="shared" si="59"/>
        <v>Unit 9 S4</v>
      </c>
      <c r="G112" s="91" t="str">
        <f t="shared" si="60"/>
        <v>Session 4: Interpreting remainders</v>
      </c>
      <c r="H112" s="92" t="str">
        <f t="shared" si="61"/>
        <v>• To write the quotient as a mixed number.</v>
      </c>
      <c r="I112" s="92" t="str">
        <f t="shared" si="62"/>
        <v xml:space="preserve">(5F2a) recognise mixed numbers and improper fractions and convert from one form to the other and write mathematical statements &gt; 1 as a mixed number [for example, 2/5 + 4/5 = 6/5 = 1 1/5] </v>
      </c>
      <c r="J112" s="93"/>
      <c r="K112" s="93"/>
      <c r="L112" s="79"/>
      <c r="M112" s="102" t="s">
        <v>5</v>
      </c>
      <c r="N112" s="102" t="s">
        <v>5</v>
      </c>
      <c r="O112" s="102" t="s">
        <v>5</v>
      </c>
      <c r="P112" s="102" t="s">
        <v>5</v>
      </c>
      <c r="Q112" s="102" t="s">
        <v>5</v>
      </c>
      <c r="R112" s="102" t="s">
        <v>5</v>
      </c>
      <c r="S112" s="102" t="s">
        <v>5</v>
      </c>
      <c r="T112" s="102" t="s">
        <v>5</v>
      </c>
      <c r="U112" s="102" t="s">
        <v>5</v>
      </c>
      <c r="V112" s="102" t="s">
        <v>5</v>
      </c>
      <c r="W112" s="101"/>
      <c r="X112" s="102" t="s">
        <v>5</v>
      </c>
      <c r="Y112" s="102" t="s">
        <v>5</v>
      </c>
      <c r="Z112" s="102" t="s">
        <v>5</v>
      </c>
      <c r="AA112" s="102" t="s">
        <v>5</v>
      </c>
      <c r="AB112" s="102" t="s">
        <v>5</v>
      </c>
      <c r="AC112" s="102" t="s">
        <v>5</v>
      </c>
      <c r="AD112" s="102" t="s">
        <v>5</v>
      </c>
      <c r="AE112" s="102" t="s">
        <v>5</v>
      </c>
      <c r="AF112" s="102" t="s">
        <v>5</v>
      </c>
      <c r="AG112" s="102" t="s">
        <v>5</v>
      </c>
      <c r="AH112" s="101"/>
      <c r="AI112" s="102" t="s">
        <v>5</v>
      </c>
      <c r="AJ112" s="102" t="s">
        <v>5</v>
      </c>
      <c r="AK112" s="102" t="s">
        <v>5</v>
      </c>
      <c r="AL112" s="102" t="s">
        <v>5</v>
      </c>
      <c r="AM112" s="102" t="s">
        <v>5</v>
      </c>
      <c r="AN112" s="102" t="s">
        <v>5</v>
      </c>
      <c r="AO112" s="102" t="s">
        <v>5</v>
      </c>
      <c r="AP112" s="102" t="s">
        <v>5</v>
      </c>
      <c r="AQ112" s="102" t="s">
        <v>5</v>
      </c>
      <c r="AR112" s="102" t="s">
        <v>5</v>
      </c>
      <c r="AS112" s="101"/>
      <c r="AT112" s="102" t="s">
        <v>5</v>
      </c>
      <c r="AU112" s="102" t="s">
        <v>5</v>
      </c>
      <c r="AV112" s="102" t="s">
        <v>5</v>
      </c>
      <c r="AW112" s="102" t="s">
        <v>5</v>
      </c>
      <c r="AX112" s="102" t="s">
        <v>5</v>
      </c>
      <c r="AY112" s="102" t="s">
        <v>5</v>
      </c>
      <c r="AZ112" s="102" t="s">
        <v>5</v>
      </c>
      <c r="BA112" s="102" t="s">
        <v>5</v>
      </c>
      <c r="BB112" s="102" t="s">
        <v>5</v>
      </c>
      <c r="BC112" s="102" t="s">
        <v>5</v>
      </c>
    </row>
    <row r="113" spans="1:55" ht="17" thickTop="1" x14ac:dyDescent="0.2">
      <c r="A113" s="83" t="str">
        <f>'Raw Curriculum data'!A115</f>
        <v/>
      </c>
      <c r="B113" s="83" t="str">
        <f t="shared" si="47"/>
        <v/>
      </c>
      <c r="C113" s="83" t="str">
        <f t="shared" si="40"/>
        <v>10</v>
      </c>
      <c r="D113" s="88" t="str">
        <f t="shared" si="42"/>
        <v/>
      </c>
      <c r="E113" s="15" t="str">
        <f>IF(D114="",IF($A114="","",VLOOKUP($A114,curriculum_data,2,FALSE)),   VLOOKUP($D114,units,2,FALSE)         )</f>
        <v>Fractions</v>
      </c>
      <c r="F113" s="15" t="str">
        <f t="shared" si="59"/>
        <v/>
      </c>
      <c r="G113" s="15" t="str">
        <f t="shared" si="60"/>
        <v/>
      </c>
      <c r="H113" s="89" t="str">
        <f t="shared" si="61"/>
        <v/>
      </c>
      <c r="I113" s="89" t="str">
        <f t="shared" si="62"/>
        <v/>
      </c>
      <c r="J113" s="119"/>
      <c r="K113" s="119"/>
      <c r="L113" s="90"/>
      <c r="M113" s="96" t="str">
        <f t="shared" ref="M113:BC113" ca="1" si="67">IF(COUNTA(OFFSET(M113,2,0,COUNTIF($B:$B,$D114),1))=COUNTIF(OFFSET(M113,2,0,COUNTIF($B:$B,$D114),1),Not_started)," Not started ",IF(COUNTA(OFFSET(M113,2,0,COUNTIF($B:$B,$D114),1))-COUNTIF(OFFSET(M113,2,0,COUNTIF($B:$B,$D114),1),Not_started)&lt;COUNTA(OFFSET(M113,2,0,COUNTIF($B:$B,$D114),1)),"Started",IF(COUNTA(OFFSET(M113,2,0,COUNTIF($B:$B,$D114),1))=COUNTIF(OFFSET(M113,2,0,COUNTIF($B:$B,$D114),1),Green),"Green",IF(COUNTIF(OFFSET(M113,2,0,COUNTIF($B:$B,$D114),1),Red)&gt;0,"Red","Amber")   )   )   )</f>
        <v xml:space="preserve"> Not started </v>
      </c>
      <c r="N113" s="96" t="str">
        <f t="shared" ca="1" si="67"/>
        <v xml:space="preserve"> Not started </v>
      </c>
      <c r="O113" s="96" t="str">
        <f t="shared" ca="1" si="67"/>
        <v xml:space="preserve"> Not started </v>
      </c>
      <c r="P113" s="96" t="str">
        <f t="shared" ca="1" si="67"/>
        <v xml:space="preserve"> Not started </v>
      </c>
      <c r="Q113" s="96" t="str">
        <f t="shared" ca="1" si="67"/>
        <v xml:space="preserve"> Not started </v>
      </c>
      <c r="R113" s="96" t="str">
        <f t="shared" ca="1" si="67"/>
        <v xml:space="preserve"> Not started </v>
      </c>
      <c r="S113" s="96" t="str">
        <f t="shared" ca="1" si="67"/>
        <v xml:space="preserve"> Not started </v>
      </c>
      <c r="T113" s="96" t="str">
        <f t="shared" ca="1" si="67"/>
        <v xml:space="preserve"> Not started </v>
      </c>
      <c r="U113" s="96" t="str">
        <f t="shared" ca="1" si="67"/>
        <v xml:space="preserve"> Not started </v>
      </c>
      <c r="V113" s="96" t="str">
        <f t="shared" ca="1" si="67"/>
        <v xml:space="preserve"> Not started </v>
      </c>
      <c r="W113" s="97"/>
      <c r="X113" s="96" t="str">
        <f t="shared" ca="1" si="67"/>
        <v xml:space="preserve"> Not started </v>
      </c>
      <c r="Y113" s="96" t="str">
        <f t="shared" ca="1" si="67"/>
        <v xml:space="preserve"> Not started </v>
      </c>
      <c r="Z113" s="96" t="str">
        <f t="shared" ca="1" si="67"/>
        <v xml:space="preserve"> Not started </v>
      </c>
      <c r="AA113" s="96" t="str">
        <f t="shared" ca="1" si="67"/>
        <v xml:space="preserve"> Not started </v>
      </c>
      <c r="AB113" s="96" t="str">
        <f t="shared" ca="1" si="67"/>
        <v xml:space="preserve"> Not started </v>
      </c>
      <c r="AC113" s="96" t="str">
        <f t="shared" ca="1" si="67"/>
        <v xml:space="preserve"> Not started </v>
      </c>
      <c r="AD113" s="96" t="str">
        <f t="shared" ca="1" si="67"/>
        <v xml:space="preserve"> Not started </v>
      </c>
      <c r="AE113" s="96" t="str">
        <f t="shared" ca="1" si="67"/>
        <v xml:space="preserve"> Not started </v>
      </c>
      <c r="AF113" s="96" t="str">
        <f t="shared" ca="1" si="67"/>
        <v xml:space="preserve"> Not started </v>
      </c>
      <c r="AG113" s="96" t="str">
        <f t="shared" ca="1" si="67"/>
        <v xml:space="preserve"> Not started </v>
      </c>
      <c r="AH113" s="97"/>
      <c r="AI113" s="96" t="str">
        <f t="shared" ca="1" si="67"/>
        <v xml:space="preserve"> Not started </v>
      </c>
      <c r="AJ113" s="96" t="str">
        <f t="shared" ca="1" si="67"/>
        <v xml:space="preserve"> Not started </v>
      </c>
      <c r="AK113" s="96" t="str">
        <f t="shared" ca="1" si="67"/>
        <v xml:space="preserve"> Not started </v>
      </c>
      <c r="AL113" s="96" t="str">
        <f t="shared" ca="1" si="67"/>
        <v xml:space="preserve"> Not started </v>
      </c>
      <c r="AM113" s="96" t="str">
        <f t="shared" ca="1" si="67"/>
        <v xml:space="preserve"> Not started </v>
      </c>
      <c r="AN113" s="96" t="str">
        <f t="shared" ca="1" si="67"/>
        <v xml:space="preserve"> Not started </v>
      </c>
      <c r="AO113" s="96" t="str">
        <f t="shared" ca="1" si="67"/>
        <v xml:space="preserve"> Not started </v>
      </c>
      <c r="AP113" s="96" t="str">
        <f t="shared" ca="1" si="67"/>
        <v xml:space="preserve"> Not started </v>
      </c>
      <c r="AQ113" s="96" t="str">
        <f t="shared" ca="1" si="67"/>
        <v xml:space="preserve"> Not started </v>
      </c>
      <c r="AR113" s="96" t="str">
        <f t="shared" ca="1" si="67"/>
        <v xml:space="preserve"> Not started </v>
      </c>
      <c r="AS113" s="98"/>
      <c r="AT113" s="96" t="str">
        <f t="shared" ca="1" si="67"/>
        <v xml:space="preserve"> Not started </v>
      </c>
      <c r="AU113" s="96" t="str">
        <f t="shared" ca="1" si="67"/>
        <v xml:space="preserve"> Not started </v>
      </c>
      <c r="AV113" s="96" t="str">
        <f t="shared" ca="1" si="67"/>
        <v xml:space="preserve"> Not started </v>
      </c>
      <c r="AW113" s="96" t="str">
        <f t="shared" ca="1" si="67"/>
        <v xml:space="preserve"> Not started </v>
      </c>
      <c r="AX113" s="96" t="str">
        <f t="shared" ca="1" si="67"/>
        <v xml:space="preserve"> Not started </v>
      </c>
      <c r="AY113" s="96" t="str">
        <f t="shared" ca="1" si="67"/>
        <v xml:space="preserve"> Not started </v>
      </c>
      <c r="AZ113" s="96" t="str">
        <f t="shared" ca="1" si="67"/>
        <v xml:space="preserve"> Not started </v>
      </c>
      <c r="BA113" s="96" t="str">
        <f t="shared" ca="1" si="67"/>
        <v xml:space="preserve"> Not started </v>
      </c>
      <c r="BB113" s="96" t="str">
        <f t="shared" ca="1" si="67"/>
        <v xml:space="preserve"> Not started </v>
      </c>
      <c r="BC113" s="96" t="str">
        <f t="shared" ca="1" si="67"/>
        <v xml:space="preserve"> Not started </v>
      </c>
    </row>
    <row r="114" spans="1:55" ht="16" x14ac:dyDescent="0.2">
      <c r="A114" s="83" t="str">
        <f>'Raw Curriculum data'!A116</f>
        <v/>
      </c>
      <c r="B114" s="83" t="str">
        <f t="shared" si="47"/>
        <v/>
      </c>
      <c r="C114" s="83" t="str">
        <f t="shared" si="40"/>
        <v>10</v>
      </c>
      <c r="D114" s="84" t="str">
        <f t="shared" si="42"/>
        <v>10</v>
      </c>
      <c r="E114" s="3"/>
      <c r="F114" s="3" t="str">
        <f t="shared" si="59"/>
        <v/>
      </c>
      <c r="G114" s="3" t="str">
        <f t="shared" si="60"/>
        <v/>
      </c>
      <c r="H114" s="85" t="str">
        <f t="shared" si="61"/>
        <v/>
      </c>
      <c r="I114" s="85" t="str">
        <f t="shared" si="62"/>
        <v/>
      </c>
      <c r="J114" s="80"/>
      <c r="K114" s="80"/>
      <c r="L114" s="79"/>
      <c r="M114" s="99" t="str">
        <f t="shared" ref="M114:BA114" ca="1" si="68">CONCATENATE(COUNTIF(OFFSET(M113,2,0,COUNTIF($B:$B,$D114),1),Green)," out of ",COUNTA(OFFSET(M113,2,0,COUNTIF($B:$B,$D114),1)))</f>
        <v>0 out of 10</v>
      </c>
      <c r="N114" s="99" t="str">
        <f t="shared" ca="1" si="68"/>
        <v>0 out of 10</v>
      </c>
      <c r="O114" s="99" t="str">
        <f t="shared" ca="1" si="68"/>
        <v>0 out of 10</v>
      </c>
      <c r="P114" s="99" t="str">
        <f t="shared" ca="1" si="68"/>
        <v>0 out of 10</v>
      </c>
      <c r="Q114" s="99" t="str">
        <f t="shared" ca="1" si="68"/>
        <v>0 out of 10</v>
      </c>
      <c r="R114" s="99" t="str">
        <f t="shared" ca="1" si="68"/>
        <v>0 out of 10</v>
      </c>
      <c r="S114" s="99" t="str">
        <f t="shared" ca="1" si="68"/>
        <v>0 out of 10</v>
      </c>
      <c r="T114" s="99" t="str">
        <f t="shared" ca="1" si="68"/>
        <v>0 out of 10</v>
      </c>
      <c r="U114" s="99" t="str">
        <f t="shared" ca="1" si="68"/>
        <v>0 out of 10</v>
      </c>
      <c r="V114" s="99" t="str">
        <f t="shared" ca="1" si="68"/>
        <v>0 out of 10</v>
      </c>
      <c r="W114" s="94"/>
      <c r="X114" s="99" t="str">
        <f t="shared" ca="1" si="68"/>
        <v>0 out of 10</v>
      </c>
      <c r="Y114" s="99" t="str">
        <f t="shared" ca="1" si="68"/>
        <v>0 out of 10</v>
      </c>
      <c r="Z114" s="99" t="str">
        <f t="shared" ca="1" si="68"/>
        <v>0 out of 10</v>
      </c>
      <c r="AA114" s="99" t="str">
        <f t="shared" ca="1" si="68"/>
        <v>0 out of 10</v>
      </c>
      <c r="AB114" s="99" t="str">
        <f t="shared" ca="1" si="68"/>
        <v>0 out of 10</v>
      </c>
      <c r="AC114" s="99" t="str">
        <f t="shared" ca="1" si="68"/>
        <v>0 out of 10</v>
      </c>
      <c r="AD114" s="99" t="str">
        <f t="shared" ca="1" si="68"/>
        <v>0 out of 10</v>
      </c>
      <c r="AE114" s="99" t="str">
        <f t="shared" ca="1" si="68"/>
        <v>0 out of 10</v>
      </c>
      <c r="AF114" s="99" t="str">
        <f t="shared" ref="AF114" ca="1" si="69">CONCATENATE(COUNTIF(OFFSET(AF113,2,0,COUNTIF($B:$B,$D114),1),Green)," out of ",COUNTA(OFFSET(AF113,2,0,COUNTIF($B:$B,$D114),1)))</f>
        <v>0 out of 10</v>
      </c>
      <c r="AG114" s="99" t="str">
        <f t="shared" ca="1" si="68"/>
        <v>0 out of 10</v>
      </c>
      <c r="AH114" s="94"/>
      <c r="AI114" s="99" t="str">
        <f t="shared" ca="1" si="68"/>
        <v>0 out of 10</v>
      </c>
      <c r="AJ114" s="99" t="str">
        <f t="shared" ca="1" si="68"/>
        <v>0 out of 10</v>
      </c>
      <c r="AK114" s="99" t="str">
        <f t="shared" ca="1" si="68"/>
        <v>0 out of 10</v>
      </c>
      <c r="AL114" s="99" t="str">
        <f t="shared" ca="1" si="68"/>
        <v>0 out of 10</v>
      </c>
      <c r="AM114" s="99" t="str">
        <f t="shared" ca="1" si="68"/>
        <v>0 out of 10</v>
      </c>
      <c r="AN114" s="99" t="str">
        <f t="shared" ca="1" si="68"/>
        <v>0 out of 10</v>
      </c>
      <c r="AO114" s="99" t="str">
        <f t="shared" ca="1" si="68"/>
        <v>0 out of 10</v>
      </c>
      <c r="AP114" s="99" t="str">
        <f t="shared" ca="1" si="68"/>
        <v>0 out of 10</v>
      </c>
      <c r="AQ114" s="99" t="str">
        <f t="shared" ca="1" si="68"/>
        <v>0 out of 10</v>
      </c>
      <c r="AR114" s="99" t="str">
        <f t="shared" ca="1" si="68"/>
        <v>0 out of 10</v>
      </c>
      <c r="AS114" s="94"/>
      <c r="AT114" s="99" t="str">
        <f t="shared" ca="1" si="68"/>
        <v>0 out of 10</v>
      </c>
      <c r="AU114" s="99" t="str">
        <f t="shared" ca="1" si="68"/>
        <v>0 out of 10</v>
      </c>
      <c r="AV114" s="99" t="str">
        <f t="shared" ca="1" si="68"/>
        <v>0 out of 10</v>
      </c>
      <c r="AW114" s="99" t="str">
        <f t="shared" ca="1" si="68"/>
        <v>0 out of 10</v>
      </c>
      <c r="AX114" s="99" t="str">
        <f t="shared" ca="1" si="68"/>
        <v>0 out of 10</v>
      </c>
      <c r="AY114" s="99" t="str">
        <f t="shared" ca="1" si="68"/>
        <v>0 out of 10</v>
      </c>
      <c r="AZ114" s="99" t="str">
        <f t="shared" ca="1" si="68"/>
        <v>0 out of 10</v>
      </c>
      <c r="BA114" s="99" t="str">
        <f t="shared" ca="1" si="68"/>
        <v>0 out of 10</v>
      </c>
      <c r="BB114" s="99" t="str">
        <f t="shared" ref="BB114:BC114" ca="1" si="70">CONCATENATE(COUNTIF(OFFSET(BB113,2,0,COUNTIF($B:$B,$D114),1),Green)," out of ",COUNTA(OFFSET(BB113,2,0,COUNTIF($B:$B,$D114),1)))</f>
        <v>0 out of 10</v>
      </c>
      <c r="BC114" s="99" t="str">
        <f t="shared" ca="1" si="70"/>
        <v>0 out of 10</v>
      </c>
    </row>
    <row r="115" spans="1:55" ht="75" outlineLevel="1" x14ac:dyDescent="0.2">
      <c r="A115" s="83">
        <f>'Raw Curriculum data'!A117</f>
        <v>94</v>
      </c>
      <c r="B115" s="83" t="str">
        <f t="shared" si="47"/>
        <v>10</v>
      </c>
      <c r="C115" s="83" t="str">
        <f t="shared" si="40"/>
        <v>10</v>
      </c>
      <c r="D115" s="84" t="str">
        <f t="shared" si="42"/>
        <v/>
      </c>
      <c r="E115" s="3" t="str">
        <f t="shared" ref="E115:E124" si="71">IF(D115="",IF($A115="","",VLOOKUP($A115,curriculum_data,2,FALSE)),   VLOOKUP($D115,units,2,FALSE)         )</f>
        <v>Fractions</v>
      </c>
      <c r="F115" s="3" t="str">
        <f t="shared" si="59"/>
        <v>Unit 10 S1</v>
      </c>
      <c r="G115" s="3" t="str">
        <f t="shared" si="60"/>
        <v>Session 1: Mixed numbers</v>
      </c>
      <c r="H115" s="85" t="str">
        <f t="shared" si="61"/>
        <v>• To identify proper and improper fractions.</v>
      </c>
      <c r="I115" s="85" t="str">
        <f t="shared" si="62"/>
        <v>(5F2a) recognise mixed numbers and improper fractions and convert from one form to the other and write mathematical statements &gt; 1 as a mixed number [for example, 2/5 + 4/5 = 6/5 = 1 1/5 ]</v>
      </c>
      <c r="J115" s="80"/>
      <c r="K115" s="80"/>
      <c r="L115" s="79"/>
      <c r="M115" s="100" t="s">
        <v>5</v>
      </c>
      <c r="N115" s="100" t="s">
        <v>5</v>
      </c>
      <c r="O115" s="100" t="s">
        <v>5</v>
      </c>
      <c r="P115" s="100" t="s">
        <v>5</v>
      </c>
      <c r="Q115" s="100" t="s">
        <v>5</v>
      </c>
      <c r="R115" s="100" t="s">
        <v>5</v>
      </c>
      <c r="S115" s="100" t="s">
        <v>5</v>
      </c>
      <c r="T115" s="100" t="s">
        <v>5</v>
      </c>
      <c r="U115" s="100" t="s">
        <v>5</v>
      </c>
      <c r="V115" s="100" t="s">
        <v>5</v>
      </c>
      <c r="W115" s="101"/>
      <c r="X115" s="100" t="s">
        <v>5</v>
      </c>
      <c r="Y115" s="100" t="s">
        <v>5</v>
      </c>
      <c r="Z115" s="100" t="s">
        <v>5</v>
      </c>
      <c r="AA115" s="100" t="s">
        <v>5</v>
      </c>
      <c r="AB115" s="100" t="s">
        <v>5</v>
      </c>
      <c r="AC115" s="100" t="s">
        <v>5</v>
      </c>
      <c r="AD115" s="100" t="s">
        <v>5</v>
      </c>
      <c r="AE115" s="100" t="s">
        <v>5</v>
      </c>
      <c r="AF115" s="100" t="s">
        <v>5</v>
      </c>
      <c r="AG115" s="100" t="s">
        <v>5</v>
      </c>
      <c r="AH115" s="101"/>
      <c r="AI115" s="100" t="s">
        <v>5</v>
      </c>
      <c r="AJ115" s="100" t="s">
        <v>5</v>
      </c>
      <c r="AK115" s="100" t="s">
        <v>5</v>
      </c>
      <c r="AL115" s="100" t="s">
        <v>5</v>
      </c>
      <c r="AM115" s="100" t="s">
        <v>5</v>
      </c>
      <c r="AN115" s="100" t="s">
        <v>5</v>
      </c>
      <c r="AO115" s="100" t="s">
        <v>5</v>
      </c>
      <c r="AP115" s="100" t="s">
        <v>5</v>
      </c>
      <c r="AQ115" s="100" t="s">
        <v>5</v>
      </c>
      <c r="AR115" s="100" t="s">
        <v>5</v>
      </c>
      <c r="AS115" s="101"/>
      <c r="AT115" s="100" t="s">
        <v>5</v>
      </c>
      <c r="AU115" s="100" t="s">
        <v>5</v>
      </c>
      <c r="AV115" s="100" t="s">
        <v>5</v>
      </c>
      <c r="AW115" s="100" t="s">
        <v>5</v>
      </c>
      <c r="AX115" s="100" t="s">
        <v>5</v>
      </c>
      <c r="AY115" s="100" t="s">
        <v>5</v>
      </c>
      <c r="AZ115" s="100" t="s">
        <v>5</v>
      </c>
      <c r="BA115" s="100" t="s">
        <v>5</v>
      </c>
      <c r="BB115" s="100" t="s">
        <v>5</v>
      </c>
      <c r="BC115" s="100" t="s">
        <v>5</v>
      </c>
    </row>
    <row r="116" spans="1:55" ht="75" outlineLevel="1" x14ac:dyDescent="0.2">
      <c r="A116" s="83">
        <f>'Raw Curriculum data'!A118</f>
        <v>95</v>
      </c>
      <c r="B116" s="83" t="str">
        <f t="shared" si="47"/>
        <v>10</v>
      </c>
      <c r="C116" s="83" t="str">
        <f t="shared" si="40"/>
        <v>10</v>
      </c>
      <c r="D116" s="84" t="str">
        <f t="shared" si="42"/>
        <v/>
      </c>
      <c r="E116" s="3" t="str">
        <f t="shared" si="71"/>
        <v>Fractions</v>
      </c>
      <c r="F116" s="3" t="str">
        <f t="shared" si="59"/>
        <v>Unit 10 S1</v>
      </c>
      <c r="G116" s="3" t="str">
        <f t="shared" si="60"/>
        <v>Session 1: Mixed numbers</v>
      </c>
      <c r="H116" s="85" t="str">
        <f t="shared" si="61"/>
        <v>• To understand how mixed numbers are written.</v>
      </c>
      <c r="I116" s="85" t="str">
        <f t="shared" si="62"/>
        <v>(5F2a) recognise mixed numbers and improper fractions and convert from one form to the other and write mathematical statements &gt; 1 as a mixed number [for example, 2/5 + 4/5 = 6/5 = 1 1/5 ]</v>
      </c>
      <c r="J116" s="80"/>
      <c r="K116" s="80"/>
      <c r="L116" s="79"/>
      <c r="M116" s="100" t="s">
        <v>5</v>
      </c>
      <c r="N116" s="100" t="s">
        <v>5</v>
      </c>
      <c r="O116" s="100" t="s">
        <v>5</v>
      </c>
      <c r="P116" s="100" t="s">
        <v>5</v>
      </c>
      <c r="Q116" s="100" t="s">
        <v>5</v>
      </c>
      <c r="R116" s="100" t="s">
        <v>5</v>
      </c>
      <c r="S116" s="100" t="s">
        <v>5</v>
      </c>
      <c r="T116" s="100" t="s">
        <v>5</v>
      </c>
      <c r="U116" s="100" t="s">
        <v>5</v>
      </c>
      <c r="V116" s="100" t="s">
        <v>5</v>
      </c>
      <c r="W116" s="101"/>
      <c r="X116" s="100" t="s">
        <v>5</v>
      </c>
      <c r="Y116" s="100" t="s">
        <v>5</v>
      </c>
      <c r="Z116" s="100" t="s">
        <v>5</v>
      </c>
      <c r="AA116" s="100" t="s">
        <v>5</v>
      </c>
      <c r="AB116" s="100" t="s">
        <v>5</v>
      </c>
      <c r="AC116" s="100" t="s">
        <v>5</v>
      </c>
      <c r="AD116" s="100" t="s">
        <v>5</v>
      </c>
      <c r="AE116" s="100" t="s">
        <v>5</v>
      </c>
      <c r="AF116" s="100" t="s">
        <v>5</v>
      </c>
      <c r="AG116" s="100" t="s">
        <v>5</v>
      </c>
      <c r="AH116" s="101"/>
      <c r="AI116" s="100" t="s">
        <v>5</v>
      </c>
      <c r="AJ116" s="100" t="s">
        <v>5</v>
      </c>
      <c r="AK116" s="100" t="s">
        <v>5</v>
      </c>
      <c r="AL116" s="100" t="s">
        <v>5</v>
      </c>
      <c r="AM116" s="100" t="s">
        <v>5</v>
      </c>
      <c r="AN116" s="100" t="s">
        <v>5</v>
      </c>
      <c r="AO116" s="100" t="s">
        <v>5</v>
      </c>
      <c r="AP116" s="100" t="s">
        <v>5</v>
      </c>
      <c r="AQ116" s="100" t="s">
        <v>5</v>
      </c>
      <c r="AR116" s="100" t="s">
        <v>5</v>
      </c>
      <c r="AS116" s="101"/>
      <c r="AT116" s="100" t="s">
        <v>5</v>
      </c>
      <c r="AU116" s="100" t="s">
        <v>5</v>
      </c>
      <c r="AV116" s="100" t="s">
        <v>5</v>
      </c>
      <c r="AW116" s="100" t="s">
        <v>5</v>
      </c>
      <c r="AX116" s="100" t="s">
        <v>5</v>
      </c>
      <c r="AY116" s="100" t="s">
        <v>5</v>
      </c>
      <c r="AZ116" s="100" t="s">
        <v>5</v>
      </c>
      <c r="BA116" s="100" t="s">
        <v>5</v>
      </c>
      <c r="BB116" s="100" t="s">
        <v>5</v>
      </c>
      <c r="BC116" s="100" t="s">
        <v>5</v>
      </c>
    </row>
    <row r="117" spans="1:55" ht="75" outlineLevel="1" x14ac:dyDescent="0.2">
      <c r="A117" s="83">
        <f>'Raw Curriculum data'!A119</f>
        <v>96</v>
      </c>
      <c r="B117" s="83" t="str">
        <f t="shared" si="47"/>
        <v>10</v>
      </c>
      <c r="C117" s="83" t="str">
        <f t="shared" si="40"/>
        <v>10</v>
      </c>
      <c r="D117" s="84" t="str">
        <f t="shared" si="42"/>
        <v/>
      </c>
      <c r="E117" s="3" t="str">
        <f t="shared" si="71"/>
        <v>Fractions</v>
      </c>
      <c r="F117" s="3" t="str">
        <f t="shared" si="59"/>
        <v>Unit 10 S2</v>
      </c>
      <c r="G117" s="3" t="str">
        <f t="shared" si="60"/>
        <v>Session 2: Mixed numbers and the number line</v>
      </c>
      <c r="H117" s="85" t="str">
        <f t="shared" si="61"/>
        <v>• To locate a mixed number on a fraction number line.</v>
      </c>
      <c r="I117" s="85" t="str">
        <f t="shared" si="62"/>
        <v>(5F2a) recognise mixed numbers and improper fractions and convert from one form to the other and write mathematical statements &gt; 1 as a mixed number [for example, 2/5 + 4/5 = 6/5 = 1 1/5 ]</v>
      </c>
      <c r="J117" s="80"/>
      <c r="K117" s="80"/>
      <c r="L117" s="79"/>
      <c r="M117" s="100" t="s">
        <v>5</v>
      </c>
      <c r="N117" s="100" t="s">
        <v>5</v>
      </c>
      <c r="O117" s="100" t="s">
        <v>5</v>
      </c>
      <c r="P117" s="100" t="s">
        <v>5</v>
      </c>
      <c r="Q117" s="100" t="s">
        <v>5</v>
      </c>
      <c r="R117" s="100" t="s">
        <v>5</v>
      </c>
      <c r="S117" s="100" t="s">
        <v>5</v>
      </c>
      <c r="T117" s="100" t="s">
        <v>5</v>
      </c>
      <c r="U117" s="100" t="s">
        <v>5</v>
      </c>
      <c r="V117" s="100" t="s">
        <v>5</v>
      </c>
      <c r="W117" s="101"/>
      <c r="X117" s="100" t="s">
        <v>5</v>
      </c>
      <c r="Y117" s="100" t="s">
        <v>5</v>
      </c>
      <c r="Z117" s="100" t="s">
        <v>5</v>
      </c>
      <c r="AA117" s="100" t="s">
        <v>5</v>
      </c>
      <c r="AB117" s="100" t="s">
        <v>5</v>
      </c>
      <c r="AC117" s="100" t="s">
        <v>5</v>
      </c>
      <c r="AD117" s="100" t="s">
        <v>5</v>
      </c>
      <c r="AE117" s="100" t="s">
        <v>5</v>
      </c>
      <c r="AF117" s="100" t="s">
        <v>5</v>
      </c>
      <c r="AG117" s="100" t="s">
        <v>5</v>
      </c>
      <c r="AH117" s="101"/>
      <c r="AI117" s="100" t="s">
        <v>5</v>
      </c>
      <c r="AJ117" s="100" t="s">
        <v>5</v>
      </c>
      <c r="AK117" s="100" t="s">
        <v>5</v>
      </c>
      <c r="AL117" s="100" t="s">
        <v>5</v>
      </c>
      <c r="AM117" s="100" t="s">
        <v>5</v>
      </c>
      <c r="AN117" s="100" t="s">
        <v>5</v>
      </c>
      <c r="AO117" s="100" t="s">
        <v>5</v>
      </c>
      <c r="AP117" s="100" t="s">
        <v>5</v>
      </c>
      <c r="AQ117" s="100" t="s">
        <v>5</v>
      </c>
      <c r="AR117" s="100" t="s">
        <v>5</v>
      </c>
      <c r="AS117" s="101"/>
      <c r="AT117" s="100" t="s">
        <v>5</v>
      </c>
      <c r="AU117" s="100" t="s">
        <v>5</v>
      </c>
      <c r="AV117" s="100" t="s">
        <v>5</v>
      </c>
      <c r="AW117" s="100" t="s">
        <v>5</v>
      </c>
      <c r="AX117" s="100" t="s">
        <v>5</v>
      </c>
      <c r="AY117" s="100" t="s">
        <v>5</v>
      </c>
      <c r="AZ117" s="100" t="s">
        <v>5</v>
      </c>
      <c r="BA117" s="100" t="s">
        <v>5</v>
      </c>
      <c r="BB117" s="100" t="s">
        <v>5</v>
      </c>
      <c r="BC117" s="100" t="s">
        <v>5</v>
      </c>
    </row>
    <row r="118" spans="1:55" ht="75" outlineLevel="1" x14ac:dyDescent="0.2">
      <c r="A118" s="83">
        <f>'Raw Curriculum data'!A120</f>
        <v>97</v>
      </c>
      <c r="B118" s="83" t="str">
        <f t="shared" si="47"/>
        <v>10</v>
      </c>
      <c r="C118" s="83" t="str">
        <f t="shared" si="40"/>
        <v>10</v>
      </c>
      <c r="D118" s="84" t="str">
        <f t="shared" si="42"/>
        <v/>
      </c>
      <c r="E118" s="3" t="str">
        <f t="shared" si="71"/>
        <v>Fractions</v>
      </c>
      <c r="F118" s="3" t="str">
        <f t="shared" si="59"/>
        <v>Unit 10 S2</v>
      </c>
      <c r="G118" s="3" t="str">
        <f t="shared" si="60"/>
        <v>Session 2: Mixed numbers and the number line</v>
      </c>
      <c r="H118" s="85" t="str">
        <f t="shared" si="61"/>
        <v>• To count on and back with mixed numbers.</v>
      </c>
      <c r="I118" s="85" t="str">
        <f t="shared" si="62"/>
        <v>(5F2a) recognise mixed numbers and improper fractions and convert from one form to the other and write mathematical statements &gt; 1 as a mixed number [for example, 2/5 + 4/5 = 6/5 = 1 1/5 ]</v>
      </c>
      <c r="J118" s="80"/>
      <c r="K118" s="80"/>
      <c r="L118" s="79"/>
      <c r="M118" s="100" t="s">
        <v>5</v>
      </c>
      <c r="N118" s="100" t="s">
        <v>5</v>
      </c>
      <c r="O118" s="100" t="s">
        <v>5</v>
      </c>
      <c r="P118" s="100" t="s">
        <v>5</v>
      </c>
      <c r="Q118" s="100" t="s">
        <v>5</v>
      </c>
      <c r="R118" s="100" t="s">
        <v>5</v>
      </c>
      <c r="S118" s="100" t="s">
        <v>5</v>
      </c>
      <c r="T118" s="100" t="s">
        <v>5</v>
      </c>
      <c r="U118" s="100" t="s">
        <v>5</v>
      </c>
      <c r="V118" s="100" t="s">
        <v>5</v>
      </c>
      <c r="W118" s="101"/>
      <c r="X118" s="100" t="s">
        <v>5</v>
      </c>
      <c r="Y118" s="100" t="s">
        <v>5</v>
      </c>
      <c r="Z118" s="100" t="s">
        <v>5</v>
      </c>
      <c r="AA118" s="100" t="s">
        <v>5</v>
      </c>
      <c r="AB118" s="100" t="s">
        <v>5</v>
      </c>
      <c r="AC118" s="100" t="s">
        <v>5</v>
      </c>
      <c r="AD118" s="100" t="s">
        <v>5</v>
      </c>
      <c r="AE118" s="100" t="s">
        <v>5</v>
      </c>
      <c r="AF118" s="100" t="s">
        <v>5</v>
      </c>
      <c r="AG118" s="100" t="s">
        <v>5</v>
      </c>
      <c r="AH118" s="101"/>
      <c r="AI118" s="100" t="s">
        <v>5</v>
      </c>
      <c r="AJ118" s="100" t="s">
        <v>5</v>
      </c>
      <c r="AK118" s="100" t="s">
        <v>5</v>
      </c>
      <c r="AL118" s="100" t="s">
        <v>5</v>
      </c>
      <c r="AM118" s="100" t="s">
        <v>5</v>
      </c>
      <c r="AN118" s="100" t="s">
        <v>5</v>
      </c>
      <c r="AO118" s="100" t="s">
        <v>5</v>
      </c>
      <c r="AP118" s="100" t="s">
        <v>5</v>
      </c>
      <c r="AQ118" s="100" t="s">
        <v>5</v>
      </c>
      <c r="AR118" s="100" t="s">
        <v>5</v>
      </c>
      <c r="AS118" s="101"/>
      <c r="AT118" s="100" t="s">
        <v>5</v>
      </c>
      <c r="AU118" s="100" t="s">
        <v>5</v>
      </c>
      <c r="AV118" s="100" t="s">
        <v>5</v>
      </c>
      <c r="AW118" s="100" t="s">
        <v>5</v>
      </c>
      <c r="AX118" s="100" t="s">
        <v>5</v>
      </c>
      <c r="AY118" s="100" t="s">
        <v>5</v>
      </c>
      <c r="AZ118" s="100" t="s">
        <v>5</v>
      </c>
      <c r="BA118" s="100" t="s">
        <v>5</v>
      </c>
      <c r="BB118" s="100" t="s">
        <v>5</v>
      </c>
      <c r="BC118" s="100" t="s">
        <v>5</v>
      </c>
    </row>
    <row r="119" spans="1:55" ht="45" outlineLevel="1" x14ac:dyDescent="0.2">
      <c r="A119" s="83">
        <f>'Raw Curriculum data'!A121</f>
        <v>98</v>
      </c>
      <c r="B119" s="83" t="str">
        <f t="shared" si="47"/>
        <v>10</v>
      </c>
      <c r="C119" s="83" t="str">
        <f t="shared" si="40"/>
        <v>10</v>
      </c>
      <c r="D119" s="84" t="str">
        <f t="shared" si="42"/>
        <v/>
      </c>
      <c r="E119" s="3" t="str">
        <f t="shared" si="71"/>
        <v>Fractions</v>
      </c>
      <c r="F119" s="3" t="str">
        <f t="shared" si="59"/>
        <v>Unit 10 S3</v>
      </c>
      <c r="G119" s="3" t="str">
        <f t="shared" si="60"/>
        <v>Session 3: Finding equivalent fractions</v>
      </c>
      <c r="H119" s="85" t="str">
        <f t="shared" si="61"/>
        <v>• To recognize and calculate equivalent fractions.</v>
      </c>
      <c r="I119" s="85" t="str">
        <f t="shared" si="62"/>
        <v xml:space="preserve">(5F2b) identify, name and write equivalent fractions of a given fraction, represented visually, including tenths and hundredths </v>
      </c>
      <c r="J119" s="80"/>
      <c r="K119" s="80"/>
      <c r="L119" s="79"/>
      <c r="M119" s="100" t="s">
        <v>5</v>
      </c>
      <c r="N119" s="100" t="s">
        <v>5</v>
      </c>
      <c r="O119" s="100" t="s">
        <v>5</v>
      </c>
      <c r="P119" s="100" t="s">
        <v>5</v>
      </c>
      <c r="Q119" s="100" t="s">
        <v>5</v>
      </c>
      <c r="R119" s="100" t="s">
        <v>5</v>
      </c>
      <c r="S119" s="100" t="s">
        <v>5</v>
      </c>
      <c r="T119" s="100" t="s">
        <v>5</v>
      </c>
      <c r="U119" s="100" t="s">
        <v>5</v>
      </c>
      <c r="V119" s="100" t="s">
        <v>5</v>
      </c>
      <c r="W119" s="101"/>
      <c r="X119" s="100" t="s">
        <v>5</v>
      </c>
      <c r="Y119" s="100" t="s">
        <v>5</v>
      </c>
      <c r="Z119" s="100" t="s">
        <v>5</v>
      </c>
      <c r="AA119" s="100" t="s">
        <v>5</v>
      </c>
      <c r="AB119" s="100" t="s">
        <v>5</v>
      </c>
      <c r="AC119" s="100" t="s">
        <v>5</v>
      </c>
      <c r="AD119" s="100" t="s">
        <v>5</v>
      </c>
      <c r="AE119" s="100" t="s">
        <v>5</v>
      </c>
      <c r="AF119" s="100" t="s">
        <v>5</v>
      </c>
      <c r="AG119" s="100" t="s">
        <v>5</v>
      </c>
      <c r="AH119" s="101"/>
      <c r="AI119" s="100" t="s">
        <v>5</v>
      </c>
      <c r="AJ119" s="100" t="s">
        <v>5</v>
      </c>
      <c r="AK119" s="100" t="s">
        <v>5</v>
      </c>
      <c r="AL119" s="100" t="s">
        <v>5</v>
      </c>
      <c r="AM119" s="100" t="s">
        <v>5</v>
      </c>
      <c r="AN119" s="100" t="s">
        <v>5</v>
      </c>
      <c r="AO119" s="100" t="s">
        <v>5</v>
      </c>
      <c r="AP119" s="100" t="s">
        <v>5</v>
      </c>
      <c r="AQ119" s="100" t="s">
        <v>5</v>
      </c>
      <c r="AR119" s="100" t="s">
        <v>5</v>
      </c>
      <c r="AS119" s="101"/>
      <c r="AT119" s="100" t="s">
        <v>5</v>
      </c>
      <c r="AU119" s="100" t="s">
        <v>5</v>
      </c>
      <c r="AV119" s="100" t="s">
        <v>5</v>
      </c>
      <c r="AW119" s="100" t="s">
        <v>5</v>
      </c>
      <c r="AX119" s="100" t="s">
        <v>5</v>
      </c>
      <c r="AY119" s="100" t="s">
        <v>5</v>
      </c>
      <c r="AZ119" s="100" t="s">
        <v>5</v>
      </c>
      <c r="BA119" s="100" t="s">
        <v>5</v>
      </c>
      <c r="BB119" s="100" t="s">
        <v>5</v>
      </c>
      <c r="BC119" s="100" t="s">
        <v>5</v>
      </c>
    </row>
    <row r="120" spans="1:55" ht="32" outlineLevel="1" x14ac:dyDescent="0.2">
      <c r="A120" s="83">
        <f>'Raw Curriculum data'!A122</f>
        <v>99</v>
      </c>
      <c r="B120" s="83" t="str">
        <f t="shared" si="47"/>
        <v>10</v>
      </c>
      <c r="C120" s="83" t="str">
        <f t="shared" si="40"/>
        <v>10</v>
      </c>
      <c r="D120" s="84" t="str">
        <f t="shared" si="42"/>
        <v/>
      </c>
      <c r="E120" s="3" t="str">
        <f t="shared" si="71"/>
        <v>Fractions</v>
      </c>
      <c r="F120" s="3" t="str">
        <f t="shared" si="59"/>
        <v>Unit 10 S3</v>
      </c>
      <c r="G120" s="3" t="str">
        <f t="shared" si="60"/>
        <v>Session 3: Finding equivalent fractions</v>
      </c>
      <c r="H120" s="85" t="str">
        <f t="shared" si="61"/>
        <v>• To recognize that 1 can be represented as 2/2 or 7/7 or b/b.</v>
      </c>
      <c r="I120" s="85" t="str">
        <f t="shared" si="62"/>
        <v xml:space="preserve">(4N4a) identify, represent and estimate numbers using different representations </v>
      </c>
      <c r="J120" s="80"/>
      <c r="K120" s="80"/>
      <c r="L120" s="79"/>
      <c r="M120" s="100" t="s">
        <v>5</v>
      </c>
      <c r="N120" s="100" t="s">
        <v>5</v>
      </c>
      <c r="O120" s="100" t="s">
        <v>5</v>
      </c>
      <c r="P120" s="100" t="s">
        <v>5</v>
      </c>
      <c r="Q120" s="100" t="s">
        <v>5</v>
      </c>
      <c r="R120" s="100" t="s">
        <v>5</v>
      </c>
      <c r="S120" s="100" t="s">
        <v>5</v>
      </c>
      <c r="T120" s="100" t="s">
        <v>5</v>
      </c>
      <c r="U120" s="100" t="s">
        <v>5</v>
      </c>
      <c r="V120" s="100" t="s">
        <v>5</v>
      </c>
      <c r="W120" s="101"/>
      <c r="X120" s="100" t="s">
        <v>5</v>
      </c>
      <c r="Y120" s="100" t="s">
        <v>5</v>
      </c>
      <c r="Z120" s="100" t="s">
        <v>5</v>
      </c>
      <c r="AA120" s="100" t="s">
        <v>5</v>
      </c>
      <c r="AB120" s="100" t="s">
        <v>5</v>
      </c>
      <c r="AC120" s="100" t="s">
        <v>5</v>
      </c>
      <c r="AD120" s="100" t="s">
        <v>5</v>
      </c>
      <c r="AE120" s="100" t="s">
        <v>5</v>
      </c>
      <c r="AF120" s="100" t="s">
        <v>5</v>
      </c>
      <c r="AG120" s="100" t="s">
        <v>5</v>
      </c>
      <c r="AH120" s="101"/>
      <c r="AI120" s="100" t="s">
        <v>5</v>
      </c>
      <c r="AJ120" s="100" t="s">
        <v>5</v>
      </c>
      <c r="AK120" s="100" t="s">
        <v>5</v>
      </c>
      <c r="AL120" s="100" t="s">
        <v>5</v>
      </c>
      <c r="AM120" s="100" t="s">
        <v>5</v>
      </c>
      <c r="AN120" s="100" t="s">
        <v>5</v>
      </c>
      <c r="AO120" s="100" t="s">
        <v>5</v>
      </c>
      <c r="AP120" s="100" t="s">
        <v>5</v>
      </c>
      <c r="AQ120" s="100" t="s">
        <v>5</v>
      </c>
      <c r="AR120" s="100" t="s">
        <v>5</v>
      </c>
      <c r="AS120" s="101"/>
      <c r="AT120" s="100" t="s">
        <v>5</v>
      </c>
      <c r="AU120" s="100" t="s">
        <v>5</v>
      </c>
      <c r="AV120" s="100" t="s">
        <v>5</v>
      </c>
      <c r="AW120" s="100" t="s">
        <v>5</v>
      </c>
      <c r="AX120" s="100" t="s">
        <v>5</v>
      </c>
      <c r="AY120" s="100" t="s">
        <v>5</v>
      </c>
      <c r="AZ120" s="100" t="s">
        <v>5</v>
      </c>
      <c r="BA120" s="100" t="s">
        <v>5</v>
      </c>
      <c r="BB120" s="100" t="s">
        <v>5</v>
      </c>
      <c r="BC120" s="100" t="s">
        <v>5</v>
      </c>
    </row>
    <row r="121" spans="1:55" ht="60" outlineLevel="1" x14ac:dyDescent="0.2">
      <c r="A121" s="83">
        <f>'Raw Curriculum data'!A123</f>
        <v>100</v>
      </c>
      <c r="B121" s="83" t="str">
        <f t="shared" si="47"/>
        <v>10</v>
      </c>
      <c r="C121" s="83" t="str">
        <f t="shared" si="40"/>
        <v>10</v>
      </c>
      <c r="D121" s="84" t="str">
        <f t="shared" si="42"/>
        <v/>
      </c>
      <c r="E121" s="3" t="str">
        <f t="shared" si="71"/>
        <v>Fractions</v>
      </c>
      <c r="F121" s="3" t="str">
        <f t="shared" si="59"/>
        <v>Unit 10 S3</v>
      </c>
      <c r="G121" s="3" t="str">
        <f t="shared" si="60"/>
        <v>Session 3: Finding equivalent fractions</v>
      </c>
      <c r="H121" s="85" t="str">
        <f t="shared" si="61"/>
        <v>• To understand the effect of multiplying a fraction by 1.</v>
      </c>
      <c r="I121" s="85" t="str">
        <f t="shared" si="62"/>
        <v xml:space="preserve">(4C6b) use place value, known and derived facts to multiply and divide mentally, including: multiplying by 0 and 1; dividing by 1; multiplying together three numbers </v>
      </c>
      <c r="J121" s="80"/>
      <c r="K121" s="80"/>
      <c r="L121" s="79"/>
      <c r="M121" s="100" t="s">
        <v>5</v>
      </c>
      <c r="N121" s="100" t="s">
        <v>5</v>
      </c>
      <c r="O121" s="100" t="s">
        <v>5</v>
      </c>
      <c r="P121" s="100" t="s">
        <v>5</v>
      </c>
      <c r="Q121" s="100" t="s">
        <v>5</v>
      </c>
      <c r="R121" s="100" t="s">
        <v>5</v>
      </c>
      <c r="S121" s="100" t="s">
        <v>5</v>
      </c>
      <c r="T121" s="100" t="s">
        <v>5</v>
      </c>
      <c r="U121" s="100" t="s">
        <v>5</v>
      </c>
      <c r="V121" s="100" t="s">
        <v>5</v>
      </c>
      <c r="W121" s="101"/>
      <c r="X121" s="100" t="s">
        <v>5</v>
      </c>
      <c r="Y121" s="100" t="s">
        <v>5</v>
      </c>
      <c r="Z121" s="100" t="s">
        <v>5</v>
      </c>
      <c r="AA121" s="100" t="s">
        <v>5</v>
      </c>
      <c r="AB121" s="100" t="s">
        <v>5</v>
      </c>
      <c r="AC121" s="100" t="s">
        <v>5</v>
      </c>
      <c r="AD121" s="100" t="s">
        <v>5</v>
      </c>
      <c r="AE121" s="100" t="s">
        <v>5</v>
      </c>
      <c r="AF121" s="100" t="s">
        <v>5</v>
      </c>
      <c r="AG121" s="100" t="s">
        <v>5</v>
      </c>
      <c r="AH121" s="101"/>
      <c r="AI121" s="100" t="s">
        <v>5</v>
      </c>
      <c r="AJ121" s="100" t="s">
        <v>5</v>
      </c>
      <c r="AK121" s="100" t="s">
        <v>5</v>
      </c>
      <c r="AL121" s="100" t="s">
        <v>5</v>
      </c>
      <c r="AM121" s="100" t="s">
        <v>5</v>
      </c>
      <c r="AN121" s="100" t="s">
        <v>5</v>
      </c>
      <c r="AO121" s="100" t="s">
        <v>5</v>
      </c>
      <c r="AP121" s="100" t="s">
        <v>5</v>
      </c>
      <c r="AQ121" s="100" t="s">
        <v>5</v>
      </c>
      <c r="AR121" s="100" t="s">
        <v>5</v>
      </c>
      <c r="AS121" s="101"/>
      <c r="AT121" s="100" t="s">
        <v>5</v>
      </c>
      <c r="AU121" s="100" t="s">
        <v>5</v>
      </c>
      <c r="AV121" s="100" t="s">
        <v>5</v>
      </c>
      <c r="AW121" s="100" t="s">
        <v>5</v>
      </c>
      <c r="AX121" s="100" t="s">
        <v>5</v>
      </c>
      <c r="AY121" s="100" t="s">
        <v>5</v>
      </c>
      <c r="AZ121" s="100" t="s">
        <v>5</v>
      </c>
      <c r="BA121" s="100" t="s">
        <v>5</v>
      </c>
      <c r="BB121" s="100" t="s">
        <v>5</v>
      </c>
      <c r="BC121" s="100" t="s">
        <v>5</v>
      </c>
    </row>
    <row r="122" spans="1:55" ht="45" outlineLevel="1" x14ac:dyDescent="0.2">
      <c r="A122" s="83">
        <f>'Raw Curriculum data'!A124</f>
        <v>101</v>
      </c>
      <c r="B122" s="83" t="str">
        <f t="shared" si="47"/>
        <v>10</v>
      </c>
      <c r="C122" s="83" t="str">
        <f t="shared" si="40"/>
        <v>10</v>
      </c>
      <c r="D122" s="84" t="str">
        <f t="shared" si="42"/>
        <v/>
      </c>
      <c r="E122" s="3" t="str">
        <f t="shared" si="71"/>
        <v>Fractions</v>
      </c>
      <c r="F122" s="3" t="str">
        <f t="shared" si="59"/>
        <v>Unit 10 S3</v>
      </c>
      <c r="G122" s="3" t="str">
        <f t="shared" si="60"/>
        <v>Session 3: Finding equivalent fractions</v>
      </c>
      <c r="H122" s="85" t="str">
        <f t="shared" si="61"/>
        <v>• To know that an equivalent fraction will result from multiplying the numerator and the denominator by the same number.</v>
      </c>
      <c r="I122" s="85" t="str">
        <f t="shared" si="62"/>
        <v xml:space="preserve">(4F2) recognise and show, using diagrams, families of common equivalent fractions </v>
      </c>
      <c r="J122" s="80"/>
      <c r="K122" s="80"/>
      <c r="L122" s="79"/>
      <c r="M122" s="100" t="s">
        <v>5</v>
      </c>
      <c r="N122" s="100" t="s">
        <v>5</v>
      </c>
      <c r="O122" s="100" t="s">
        <v>5</v>
      </c>
      <c r="P122" s="100" t="s">
        <v>5</v>
      </c>
      <c r="Q122" s="100" t="s">
        <v>5</v>
      </c>
      <c r="R122" s="100" t="s">
        <v>5</v>
      </c>
      <c r="S122" s="100" t="s">
        <v>5</v>
      </c>
      <c r="T122" s="100" t="s">
        <v>5</v>
      </c>
      <c r="U122" s="100" t="s">
        <v>5</v>
      </c>
      <c r="V122" s="100" t="s">
        <v>5</v>
      </c>
      <c r="W122" s="101"/>
      <c r="X122" s="100" t="s">
        <v>5</v>
      </c>
      <c r="Y122" s="100" t="s">
        <v>5</v>
      </c>
      <c r="Z122" s="100" t="s">
        <v>5</v>
      </c>
      <c r="AA122" s="100" t="s">
        <v>5</v>
      </c>
      <c r="AB122" s="100" t="s">
        <v>5</v>
      </c>
      <c r="AC122" s="100" t="s">
        <v>5</v>
      </c>
      <c r="AD122" s="100" t="s">
        <v>5</v>
      </c>
      <c r="AE122" s="100" t="s">
        <v>5</v>
      </c>
      <c r="AF122" s="100" t="s">
        <v>5</v>
      </c>
      <c r="AG122" s="100" t="s">
        <v>5</v>
      </c>
      <c r="AH122" s="101"/>
      <c r="AI122" s="100" t="s">
        <v>5</v>
      </c>
      <c r="AJ122" s="100" t="s">
        <v>5</v>
      </c>
      <c r="AK122" s="100" t="s">
        <v>5</v>
      </c>
      <c r="AL122" s="100" t="s">
        <v>5</v>
      </c>
      <c r="AM122" s="100" t="s">
        <v>5</v>
      </c>
      <c r="AN122" s="100" t="s">
        <v>5</v>
      </c>
      <c r="AO122" s="100" t="s">
        <v>5</v>
      </c>
      <c r="AP122" s="100" t="s">
        <v>5</v>
      </c>
      <c r="AQ122" s="100" t="s">
        <v>5</v>
      </c>
      <c r="AR122" s="100" t="s">
        <v>5</v>
      </c>
      <c r="AS122" s="101"/>
      <c r="AT122" s="100" t="s">
        <v>5</v>
      </c>
      <c r="AU122" s="100" t="s">
        <v>5</v>
      </c>
      <c r="AV122" s="100" t="s">
        <v>5</v>
      </c>
      <c r="AW122" s="100" t="s">
        <v>5</v>
      </c>
      <c r="AX122" s="100" t="s">
        <v>5</v>
      </c>
      <c r="AY122" s="100" t="s">
        <v>5</v>
      </c>
      <c r="AZ122" s="100" t="s">
        <v>5</v>
      </c>
      <c r="BA122" s="100" t="s">
        <v>5</v>
      </c>
      <c r="BB122" s="100" t="s">
        <v>5</v>
      </c>
      <c r="BC122" s="100" t="s">
        <v>5</v>
      </c>
    </row>
    <row r="123" spans="1:55" ht="45" outlineLevel="1" x14ac:dyDescent="0.2">
      <c r="A123" s="83">
        <f>'Raw Curriculum data'!A125</f>
        <v>102</v>
      </c>
      <c r="B123" s="83" t="str">
        <f t="shared" si="47"/>
        <v>10</v>
      </c>
      <c r="C123" s="83" t="str">
        <f t="shared" si="40"/>
        <v>10</v>
      </c>
      <c r="D123" s="84" t="str">
        <f t="shared" si="42"/>
        <v/>
      </c>
      <c r="E123" s="3" t="str">
        <f t="shared" si="71"/>
        <v>Fractions</v>
      </c>
      <c r="F123" s="3" t="str">
        <f t="shared" si="59"/>
        <v>Unit 10 S4</v>
      </c>
      <c r="G123" s="3" t="str">
        <f t="shared" si="60"/>
        <v>Session 4: Comparing and ordering fractions</v>
      </c>
      <c r="H123" s="85" t="str">
        <f t="shared" si="61"/>
        <v>• To compare and order fractions with the same denominator and different numerators.</v>
      </c>
      <c r="I123" s="85" t="str">
        <f t="shared" si="62"/>
        <v xml:space="preserve">(5F3) compare and order fractions whose denominators are all multiples of the same number </v>
      </c>
      <c r="J123" s="80"/>
      <c r="K123" s="80"/>
      <c r="L123" s="79"/>
      <c r="M123" s="100" t="s">
        <v>5</v>
      </c>
      <c r="N123" s="100" t="s">
        <v>5</v>
      </c>
      <c r="O123" s="100" t="s">
        <v>5</v>
      </c>
      <c r="P123" s="100" t="s">
        <v>5</v>
      </c>
      <c r="Q123" s="100" t="s">
        <v>5</v>
      </c>
      <c r="R123" s="100" t="s">
        <v>5</v>
      </c>
      <c r="S123" s="100" t="s">
        <v>5</v>
      </c>
      <c r="T123" s="100" t="s">
        <v>5</v>
      </c>
      <c r="U123" s="100" t="s">
        <v>5</v>
      </c>
      <c r="V123" s="100" t="s">
        <v>5</v>
      </c>
      <c r="W123" s="101"/>
      <c r="X123" s="100" t="s">
        <v>5</v>
      </c>
      <c r="Y123" s="100" t="s">
        <v>5</v>
      </c>
      <c r="Z123" s="100" t="s">
        <v>5</v>
      </c>
      <c r="AA123" s="100" t="s">
        <v>5</v>
      </c>
      <c r="AB123" s="100" t="s">
        <v>5</v>
      </c>
      <c r="AC123" s="100" t="s">
        <v>5</v>
      </c>
      <c r="AD123" s="100" t="s">
        <v>5</v>
      </c>
      <c r="AE123" s="100" t="s">
        <v>5</v>
      </c>
      <c r="AF123" s="100" t="s">
        <v>5</v>
      </c>
      <c r="AG123" s="100" t="s">
        <v>5</v>
      </c>
      <c r="AH123" s="101"/>
      <c r="AI123" s="100" t="s">
        <v>5</v>
      </c>
      <c r="AJ123" s="100" t="s">
        <v>5</v>
      </c>
      <c r="AK123" s="100" t="s">
        <v>5</v>
      </c>
      <c r="AL123" s="100" t="s">
        <v>5</v>
      </c>
      <c r="AM123" s="100" t="s">
        <v>5</v>
      </c>
      <c r="AN123" s="100" t="s">
        <v>5</v>
      </c>
      <c r="AO123" s="100" t="s">
        <v>5</v>
      </c>
      <c r="AP123" s="100" t="s">
        <v>5</v>
      </c>
      <c r="AQ123" s="100" t="s">
        <v>5</v>
      </c>
      <c r="AR123" s="100" t="s">
        <v>5</v>
      </c>
      <c r="AS123" s="101"/>
      <c r="AT123" s="100" t="s">
        <v>5</v>
      </c>
      <c r="AU123" s="100" t="s">
        <v>5</v>
      </c>
      <c r="AV123" s="100" t="s">
        <v>5</v>
      </c>
      <c r="AW123" s="100" t="s">
        <v>5</v>
      </c>
      <c r="AX123" s="100" t="s">
        <v>5</v>
      </c>
      <c r="AY123" s="100" t="s">
        <v>5</v>
      </c>
      <c r="AZ123" s="100" t="s">
        <v>5</v>
      </c>
      <c r="BA123" s="100" t="s">
        <v>5</v>
      </c>
      <c r="BB123" s="100" t="s">
        <v>5</v>
      </c>
      <c r="BC123" s="100" t="s">
        <v>5</v>
      </c>
    </row>
    <row r="124" spans="1:55" ht="46" outlineLevel="1" thickBot="1" x14ac:dyDescent="0.25">
      <c r="A124" s="83">
        <f>'Raw Curriculum data'!A126</f>
        <v>103</v>
      </c>
      <c r="B124" s="83" t="str">
        <f t="shared" si="47"/>
        <v>10</v>
      </c>
      <c r="C124" s="83" t="str">
        <f t="shared" si="40"/>
        <v>10</v>
      </c>
      <c r="D124" s="84" t="str">
        <f t="shared" si="42"/>
        <v/>
      </c>
      <c r="E124" s="91" t="str">
        <f t="shared" si="71"/>
        <v>Fractions</v>
      </c>
      <c r="F124" s="91" t="str">
        <f t="shared" si="59"/>
        <v>Unit 10 S4</v>
      </c>
      <c r="G124" s="91" t="str">
        <f t="shared" si="60"/>
        <v>Session 4: Comparing and ordering fractions</v>
      </c>
      <c r="H124" s="92" t="str">
        <f t="shared" si="61"/>
        <v>• To compare and order fractions with the same numerator and different denominators.</v>
      </c>
      <c r="I124" s="92" t="str">
        <f t="shared" si="62"/>
        <v xml:space="preserve">(5F3) compare and order fractions whose denominators are all multiples of the same number </v>
      </c>
      <c r="J124" s="93"/>
      <c r="K124" s="93"/>
      <c r="L124" s="79"/>
      <c r="M124" s="102" t="s">
        <v>5</v>
      </c>
      <c r="N124" s="102" t="s">
        <v>5</v>
      </c>
      <c r="O124" s="102" t="s">
        <v>5</v>
      </c>
      <c r="P124" s="102" t="s">
        <v>5</v>
      </c>
      <c r="Q124" s="102" t="s">
        <v>5</v>
      </c>
      <c r="R124" s="102" t="s">
        <v>5</v>
      </c>
      <c r="S124" s="102" t="s">
        <v>5</v>
      </c>
      <c r="T124" s="102" t="s">
        <v>5</v>
      </c>
      <c r="U124" s="102" t="s">
        <v>5</v>
      </c>
      <c r="V124" s="102" t="s">
        <v>5</v>
      </c>
      <c r="W124" s="101"/>
      <c r="X124" s="102" t="s">
        <v>5</v>
      </c>
      <c r="Y124" s="102" t="s">
        <v>5</v>
      </c>
      <c r="Z124" s="102" t="s">
        <v>5</v>
      </c>
      <c r="AA124" s="102" t="s">
        <v>5</v>
      </c>
      <c r="AB124" s="102" t="s">
        <v>5</v>
      </c>
      <c r="AC124" s="102" t="s">
        <v>5</v>
      </c>
      <c r="AD124" s="102" t="s">
        <v>5</v>
      </c>
      <c r="AE124" s="102" t="s">
        <v>5</v>
      </c>
      <c r="AF124" s="102" t="s">
        <v>5</v>
      </c>
      <c r="AG124" s="102" t="s">
        <v>5</v>
      </c>
      <c r="AH124" s="101"/>
      <c r="AI124" s="102" t="s">
        <v>5</v>
      </c>
      <c r="AJ124" s="102" t="s">
        <v>5</v>
      </c>
      <c r="AK124" s="102" t="s">
        <v>5</v>
      </c>
      <c r="AL124" s="102" t="s">
        <v>5</v>
      </c>
      <c r="AM124" s="102" t="s">
        <v>5</v>
      </c>
      <c r="AN124" s="102" t="s">
        <v>5</v>
      </c>
      <c r="AO124" s="102" t="s">
        <v>5</v>
      </c>
      <c r="AP124" s="102" t="s">
        <v>5</v>
      </c>
      <c r="AQ124" s="102" t="s">
        <v>5</v>
      </c>
      <c r="AR124" s="102" t="s">
        <v>5</v>
      </c>
      <c r="AS124" s="101"/>
      <c r="AT124" s="102" t="s">
        <v>5</v>
      </c>
      <c r="AU124" s="102" t="s">
        <v>5</v>
      </c>
      <c r="AV124" s="102" t="s">
        <v>5</v>
      </c>
      <c r="AW124" s="102" t="s">
        <v>5</v>
      </c>
      <c r="AX124" s="102" t="s">
        <v>5</v>
      </c>
      <c r="AY124" s="102" t="s">
        <v>5</v>
      </c>
      <c r="AZ124" s="102" t="s">
        <v>5</v>
      </c>
      <c r="BA124" s="102" t="s">
        <v>5</v>
      </c>
      <c r="BB124" s="102" t="s">
        <v>5</v>
      </c>
      <c r="BC124" s="102" t="s">
        <v>5</v>
      </c>
    </row>
    <row r="125" spans="1:55" ht="49" thickTop="1" x14ac:dyDescent="0.2">
      <c r="A125" s="83" t="str">
        <f>'Raw Curriculum data'!A127</f>
        <v/>
      </c>
      <c r="B125" s="83" t="str">
        <f t="shared" si="47"/>
        <v/>
      </c>
      <c r="C125" s="83" t="str">
        <f t="shared" si="40"/>
        <v>11</v>
      </c>
      <c r="D125" s="88" t="str">
        <f t="shared" si="42"/>
        <v/>
      </c>
      <c r="E125" s="15" t="str">
        <f>IF(D126="",IF($A126="","",VLOOKUP($A126,curriculum_data,2,FALSE)),   VLOOKUP($D126,units,2,FALSE)         )</f>
        <v>Working with fractions, decimals and percentages</v>
      </c>
      <c r="F125" s="15" t="str">
        <f t="shared" si="59"/>
        <v/>
      </c>
      <c r="G125" s="15" t="str">
        <f t="shared" si="60"/>
        <v/>
      </c>
      <c r="H125" s="89" t="str">
        <f t="shared" si="61"/>
        <v/>
      </c>
      <c r="I125" s="89" t="str">
        <f t="shared" si="62"/>
        <v/>
      </c>
      <c r="J125" s="119"/>
      <c r="K125" s="119"/>
      <c r="L125" s="90"/>
      <c r="M125" s="96" t="str">
        <f t="shared" ref="M125:BC125" ca="1" si="72">IF(COUNTA(OFFSET(M125,2,0,COUNTIF($B:$B,$D126),1))=COUNTIF(OFFSET(M125,2,0,COUNTIF($B:$B,$D126),1),Not_started)," Not started ",IF(COUNTA(OFFSET(M125,2,0,COUNTIF($B:$B,$D126),1))-COUNTIF(OFFSET(M125,2,0,COUNTIF($B:$B,$D126),1),Not_started)&lt;COUNTA(OFFSET(M125,2,0,COUNTIF($B:$B,$D126),1)),"Started",IF(COUNTA(OFFSET(M125,2,0,COUNTIF($B:$B,$D126),1))=COUNTIF(OFFSET(M125,2,0,COUNTIF($B:$B,$D126),1),Green),"Green",IF(COUNTIF(OFFSET(M125,2,0,COUNTIF($B:$B,$D126),1),Red)&gt;0,"Red","Amber")   )   )   )</f>
        <v xml:space="preserve"> Not started </v>
      </c>
      <c r="N125" s="96" t="str">
        <f t="shared" ca="1" si="72"/>
        <v xml:space="preserve"> Not started </v>
      </c>
      <c r="O125" s="96" t="str">
        <f t="shared" ca="1" si="72"/>
        <v xml:space="preserve"> Not started </v>
      </c>
      <c r="P125" s="96" t="str">
        <f t="shared" ca="1" si="72"/>
        <v xml:space="preserve"> Not started </v>
      </c>
      <c r="Q125" s="96" t="str">
        <f t="shared" ca="1" si="72"/>
        <v xml:space="preserve"> Not started </v>
      </c>
      <c r="R125" s="96" t="str">
        <f t="shared" ca="1" si="72"/>
        <v xml:space="preserve"> Not started </v>
      </c>
      <c r="S125" s="96" t="str">
        <f t="shared" ca="1" si="72"/>
        <v xml:space="preserve"> Not started </v>
      </c>
      <c r="T125" s="96" t="str">
        <f t="shared" ca="1" si="72"/>
        <v xml:space="preserve"> Not started </v>
      </c>
      <c r="U125" s="96" t="str">
        <f t="shared" ca="1" si="72"/>
        <v xml:space="preserve"> Not started </v>
      </c>
      <c r="V125" s="96" t="str">
        <f t="shared" ca="1" si="72"/>
        <v xml:space="preserve"> Not started </v>
      </c>
      <c r="W125" s="97"/>
      <c r="X125" s="96" t="str">
        <f t="shared" ca="1" si="72"/>
        <v xml:space="preserve"> Not started </v>
      </c>
      <c r="Y125" s="96" t="str">
        <f t="shared" ca="1" si="72"/>
        <v xml:space="preserve"> Not started </v>
      </c>
      <c r="Z125" s="96" t="str">
        <f t="shared" ca="1" si="72"/>
        <v xml:space="preserve"> Not started </v>
      </c>
      <c r="AA125" s="96" t="str">
        <f t="shared" ca="1" si="72"/>
        <v xml:space="preserve"> Not started </v>
      </c>
      <c r="AB125" s="96" t="str">
        <f t="shared" ca="1" si="72"/>
        <v xml:space="preserve"> Not started </v>
      </c>
      <c r="AC125" s="96" t="str">
        <f t="shared" ca="1" si="72"/>
        <v xml:space="preserve"> Not started </v>
      </c>
      <c r="AD125" s="96" t="str">
        <f t="shared" ca="1" si="72"/>
        <v xml:space="preserve"> Not started </v>
      </c>
      <c r="AE125" s="96" t="str">
        <f t="shared" ca="1" si="72"/>
        <v xml:space="preserve"> Not started </v>
      </c>
      <c r="AF125" s="96" t="str">
        <f t="shared" ca="1" si="72"/>
        <v xml:space="preserve"> Not started </v>
      </c>
      <c r="AG125" s="96" t="str">
        <f t="shared" ca="1" si="72"/>
        <v xml:space="preserve"> Not started </v>
      </c>
      <c r="AH125" s="97"/>
      <c r="AI125" s="96" t="str">
        <f t="shared" ca="1" si="72"/>
        <v xml:space="preserve"> Not started </v>
      </c>
      <c r="AJ125" s="96" t="str">
        <f t="shared" ca="1" si="72"/>
        <v xml:space="preserve"> Not started </v>
      </c>
      <c r="AK125" s="96" t="str">
        <f t="shared" ca="1" si="72"/>
        <v xml:space="preserve"> Not started </v>
      </c>
      <c r="AL125" s="96" t="str">
        <f t="shared" ca="1" si="72"/>
        <v xml:space="preserve"> Not started </v>
      </c>
      <c r="AM125" s="96" t="str">
        <f t="shared" ca="1" si="72"/>
        <v xml:space="preserve"> Not started </v>
      </c>
      <c r="AN125" s="96" t="str">
        <f t="shared" ca="1" si="72"/>
        <v xml:space="preserve"> Not started </v>
      </c>
      <c r="AO125" s="96" t="str">
        <f t="shared" ca="1" si="72"/>
        <v xml:space="preserve"> Not started </v>
      </c>
      <c r="AP125" s="96" t="str">
        <f t="shared" ca="1" si="72"/>
        <v xml:space="preserve"> Not started </v>
      </c>
      <c r="AQ125" s="96" t="str">
        <f t="shared" ca="1" si="72"/>
        <v xml:space="preserve"> Not started </v>
      </c>
      <c r="AR125" s="96" t="str">
        <f t="shared" ca="1" si="72"/>
        <v xml:space="preserve"> Not started </v>
      </c>
      <c r="AS125" s="98"/>
      <c r="AT125" s="96" t="str">
        <f t="shared" ca="1" si="72"/>
        <v xml:space="preserve"> Not started </v>
      </c>
      <c r="AU125" s="96" t="str">
        <f t="shared" ca="1" si="72"/>
        <v xml:space="preserve"> Not started </v>
      </c>
      <c r="AV125" s="96" t="str">
        <f t="shared" ca="1" si="72"/>
        <v xml:space="preserve"> Not started </v>
      </c>
      <c r="AW125" s="96" t="str">
        <f t="shared" ca="1" si="72"/>
        <v xml:space="preserve"> Not started </v>
      </c>
      <c r="AX125" s="96" t="str">
        <f t="shared" ca="1" si="72"/>
        <v xml:space="preserve"> Not started </v>
      </c>
      <c r="AY125" s="96" t="str">
        <f t="shared" ca="1" si="72"/>
        <v xml:space="preserve"> Not started </v>
      </c>
      <c r="AZ125" s="96" t="str">
        <f t="shared" ca="1" si="72"/>
        <v xml:space="preserve"> Not started </v>
      </c>
      <c r="BA125" s="96" t="str">
        <f t="shared" ca="1" si="72"/>
        <v xml:space="preserve"> Not started </v>
      </c>
      <c r="BB125" s="96" t="str">
        <f t="shared" ca="1" si="72"/>
        <v xml:space="preserve"> Not started </v>
      </c>
      <c r="BC125" s="96" t="str">
        <f t="shared" ca="1" si="72"/>
        <v xml:space="preserve"> Not started </v>
      </c>
    </row>
    <row r="126" spans="1:55" ht="16" x14ac:dyDescent="0.2">
      <c r="A126" s="83" t="str">
        <f>'Raw Curriculum data'!A128</f>
        <v/>
      </c>
      <c r="B126" s="83" t="str">
        <f t="shared" si="47"/>
        <v/>
      </c>
      <c r="C126" s="83" t="str">
        <f t="shared" si="40"/>
        <v>11</v>
      </c>
      <c r="D126" s="84" t="str">
        <f t="shared" si="42"/>
        <v>11</v>
      </c>
      <c r="E126" s="3"/>
      <c r="F126" s="3" t="str">
        <f t="shared" si="59"/>
        <v/>
      </c>
      <c r="G126" s="3" t="str">
        <f t="shared" si="60"/>
        <v/>
      </c>
      <c r="H126" s="85" t="str">
        <f t="shared" si="61"/>
        <v/>
      </c>
      <c r="I126" s="85" t="str">
        <f t="shared" si="62"/>
        <v/>
      </c>
      <c r="J126" s="80"/>
      <c r="K126" s="80"/>
      <c r="L126" s="79"/>
      <c r="M126" s="99" t="str">
        <f t="shared" ref="M126:BA126" ca="1" si="73">CONCATENATE(COUNTIF(OFFSET(M125,2,0,COUNTIF($B:$B,$D126),1),Green)," out of ",COUNTA(OFFSET(M125,2,0,COUNTIF($B:$B,$D126),1)))</f>
        <v>0 out of 9</v>
      </c>
      <c r="N126" s="99" t="str">
        <f t="shared" ca="1" si="73"/>
        <v>0 out of 9</v>
      </c>
      <c r="O126" s="99" t="str">
        <f t="shared" ca="1" si="73"/>
        <v>0 out of 9</v>
      </c>
      <c r="P126" s="99" t="str">
        <f t="shared" ca="1" si="73"/>
        <v>0 out of 9</v>
      </c>
      <c r="Q126" s="99" t="str">
        <f t="shared" ca="1" si="73"/>
        <v>0 out of 9</v>
      </c>
      <c r="R126" s="99" t="str">
        <f t="shared" ca="1" si="73"/>
        <v>0 out of 9</v>
      </c>
      <c r="S126" s="99" t="str">
        <f t="shared" ca="1" si="73"/>
        <v>0 out of 9</v>
      </c>
      <c r="T126" s="99" t="str">
        <f t="shared" ca="1" si="73"/>
        <v>0 out of 9</v>
      </c>
      <c r="U126" s="99" t="str">
        <f t="shared" ca="1" si="73"/>
        <v>0 out of 9</v>
      </c>
      <c r="V126" s="99" t="str">
        <f t="shared" ca="1" si="73"/>
        <v>0 out of 9</v>
      </c>
      <c r="W126" s="94"/>
      <c r="X126" s="99" t="str">
        <f t="shared" ca="1" si="73"/>
        <v>0 out of 9</v>
      </c>
      <c r="Y126" s="99" t="str">
        <f t="shared" ca="1" si="73"/>
        <v>0 out of 9</v>
      </c>
      <c r="Z126" s="99" t="str">
        <f t="shared" ca="1" si="73"/>
        <v>0 out of 9</v>
      </c>
      <c r="AA126" s="99" t="str">
        <f t="shared" ca="1" si="73"/>
        <v>0 out of 9</v>
      </c>
      <c r="AB126" s="99" t="str">
        <f t="shared" ca="1" si="73"/>
        <v>0 out of 9</v>
      </c>
      <c r="AC126" s="99" t="str">
        <f t="shared" ca="1" si="73"/>
        <v>0 out of 9</v>
      </c>
      <c r="AD126" s="99" t="str">
        <f t="shared" ca="1" si="73"/>
        <v>0 out of 9</v>
      </c>
      <c r="AE126" s="99" t="str">
        <f t="shared" ca="1" si="73"/>
        <v>0 out of 9</v>
      </c>
      <c r="AF126" s="99" t="str">
        <f t="shared" ref="AF126" ca="1" si="74">CONCATENATE(COUNTIF(OFFSET(AF125,2,0,COUNTIF($B:$B,$D126),1),Green)," out of ",COUNTA(OFFSET(AF125,2,0,COUNTIF($B:$B,$D126),1)))</f>
        <v>0 out of 9</v>
      </c>
      <c r="AG126" s="99" t="str">
        <f t="shared" ca="1" si="73"/>
        <v>0 out of 9</v>
      </c>
      <c r="AH126" s="94"/>
      <c r="AI126" s="99" t="str">
        <f t="shared" ca="1" si="73"/>
        <v>0 out of 9</v>
      </c>
      <c r="AJ126" s="99" t="str">
        <f t="shared" ca="1" si="73"/>
        <v>0 out of 9</v>
      </c>
      <c r="AK126" s="99" t="str">
        <f t="shared" ca="1" si="73"/>
        <v>0 out of 9</v>
      </c>
      <c r="AL126" s="99" t="str">
        <f t="shared" ca="1" si="73"/>
        <v>0 out of 9</v>
      </c>
      <c r="AM126" s="99" t="str">
        <f t="shared" ca="1" si="73"/>
        <v>0 out of 9</v>
      </c>
      <c r="AN126" s="99" t="str">
        <f t="shared" ca="1" si="73"/>
        <v>0 out of 9</v>
      </c>
      <c r="AO126" s="99" t="str">
        <f t="shared" ca="1" si="73"/>
        <v>0 out of 9</v>
      </c>
      <c r="AP126" s="99" t="str">
        <f t="shared" ca="1" si="73"/>
        <v>0 out of 9</v>
      </c>
      <c r="AQ126" s="99" t="str">
        <f t="shared" ca="1" si="73"/>
        <v>0 out of 9</v>
      </c>
      <c r="AR126" s="99" t="str">
        <f t="shared" ca="1" si="73"/>
        <v>0 out of 9</v>
      </c>
      <c r="AS126" s="94"/>
      <c r="AT126" s="99" t="str">
        <f t="shared" ca="1" si="73"/>
        <v>0 out of 9</v>
      </c>
      <c r="AU126" s="99" t="str">
        <f t="shared" ca="1" si="73"/>
        <v>0 out of 9</v>
      </c>
      <c r="AV126" s="99" t="str">
        <f t="shared" ca="1" si="73"/>
        <v>0 out of 9</v>
      </c>
      <c r="AW126" s="99" t="str">
        <f t="shared" ca="1" si="73"/>
        <v>0 out of 9</v>
      </c>
      <c r="AX126" s="99" t="str">
        <f t="shared" ca="1" si="73"/>
        <v>0 out of 9</v>
      </c>
      <c r="AY126" s="99" t="str">
        <f t="shared" ca="1" si="73"/>
        <v>0 out of 9</v>
      </c>
      <c r="AZ126" s="99" t="str">
        <f t="shared" ca="1" si="73"/>
        <v>0 out of 9</v>
      </c>
      <c r="BA126" s="99" t="str">
        <f t="shared" ca="1" si="73"/>
        <v>0 out of 9</v>
      </c>
      <c r="BB126" s="99" t="str">
        <f t="shared" ref="BB126:BC126" ca="1" si="75">CONCATENATE(COUNTIF(OFFSET(BB125,2,0,COUNTIF($B:$B,$D126),1),Green)," out of ",COUNTA(OFFSET(BB125,2,0,COUNTIF($B:$B,$D126),1)))</f>
        <v>0 out of 9</v>
      </c>
      <c r="BC126" s="99" t="str">
        <f t="shared" ca="1" si="75"/>
        <v>0 out of 9</v>
      </c>
    </row>
    <row r="127" spans="1:55" ht="48" outlineLevel="1" x14ac:dyDescent="0.2">
      <c r="A127" s="83">
        <f>'Raw Curriculum data'!A129</f>
        <v>104</v>
      </c>
      <c r="B127" s="83" t="str">
        <f t="shared" si="47"/>
        <v>11</v>
      </c>
      <c r="C127" s="83" t="str">
        <f t="shared" si="40"/>
        <v>11</v>
      </c>
      <c r="D127" s="84" t="str">
        <f t="shared" si="42"/>
        <v/>
      </c>
      <c r="E127" s="3" t="str">
        <f t="shared" ref="E127:E135" si="76">IF(D127="",IF($A127="","",VLOOKUP($A127,curriculum_data,2,FALSE)),   VLOOKUP($D127,units,2,FALSE)         )</f>
        <v>Working with fractions, decimals and percentages</v>
      </c>
      <c r="F127" s="3" t="str">
        <f t="shared" si="59"/>
        <v>Unit 11 S1</v>
      </c>
      <c r="G127" s="3" t="str">
        <f t="shared" si="60"/>
        <v>Session 1: Adding and subtracting fractions with different denominators</v>
      </c>
      <c r="H127" s="85" t="str">
        <f t="shared" si="61"/>
        <v>• To add and subtract fractions with different denominators (e.g. 11/12 − 1/4).</v>
      </c>
      <c r="I127" s="85" t="str">
        <f t="shared" si="62"/>
        <v xml:space="preserve">(5F4) add and subtract fractions with the same denominator and denominators that are multiples of the same number </v>
      </c>
      <c r="J127" s="80"/>
      <c r="K127" s="80"/>
      <c r="L127" s="79"/>
      <c r="M127" s="100" t="s">
        <v>5</v>
      </c>
      <c r="N127" s="100" t="s">
        <v>5</v>
      </c>
      <c r="O127" s="100" t="s">
        <v>5</v>
      </c>
      <c r="P127" s="100" t="s">
        <v>5</v>
      </c>
      <c r="Q127" s="100" t="s">
        <v>5</v>
      </c>
      <c r="R127" s="100" t="s">
        <v>5</v>
      </c>
      <c r="S127" s="100" t="s">
        <v>5</v>
      </c>
      <c r="T127" s="100" t="s">
        <v>5</v>
      </c>
      <c r="U127" s="100" t="s">
        <v>5</v>
      </c>
      <c r="V127" s="100" t="s">
        <v>5</v>
      </c>
      <c r="W127" s="101"/>
      <c r="X127" s="100" t="s">
        <v>5</v>
      </c>
      <c r="Y127" s="100" t="s">
        <v>5</v>
      </c>
      <c r="Z127" s="100" t="s">
        <v>5</v>
      </c>
      <c r="AA127" s="100" t="s">
        <v>5</v>
      </c>
      <c r="AB127" s="100" t="s">
        <v>5</v>
      </c>
      <c r="AC127" s="100" t="s">
        <v>5</v>
      </c>
      <c r="AD127" s="100" t="s">
        <v>5</v>
      </c>
      <c r="AE127" s="100" t="s">
        <v>5</v>
      </c>
      <c r="AF127" s="100" t="s">
        <v>5</v>
      </c>
      <c r="AG127" s="100" t="s">
        <v>5</v>
      </c>
      <c r="AH127" s="101"/>
      <c r="AI127" s="100" t="s">
        <v>5</v>
      </c>
      <c r="AJ127" s="100" t="s">
        <v>5</v>
      </c>
      <c r="AK127" s="100" t="s">
        <v>5</v>
      </c>
      <c r="AL127" s="100" t="s">
        <v>5</v>
      </c>
      <c r="AM127" s="100" t="s">
        <v>5</v>
      </c>
      <c r="AN127" s="100" t="s">
        <v>5</v>
      </c>
      <c r="AO127" s="100" t="s">
        <v>5</v>
      </c>
      <c r="AP127" s="100" t="s">
        <v>5</v>
      </c>
      <c r="AQ127" s="100" t="s">
        <v>5</v>
      </c>
      <c r="AR127" s="100" t="s">
        <v>5</v>
      </c>
      <c r="AS127" s="101"/>
      <c r="AT127" s="100" t="s">
        <v>5</v>
      </c>
      <c r="AU127" s="100" t="s">
        <v>5</v>
      </c>
      <c r="AV127" s="100" t="s">
        <v>5</v>
      </c>
      <c r="AW127" s="100" t="s">
        <v>5</v>
      </c>
      <c r="AX127" s="100" t="s">
        <v>5</v>
      </c>
      <c r="AY127" s="100" t="s">
        <v>5</v>
      </c>
      <c r="AZ127" s="100" t="s">
        <v>5</v>
      </c>
      <c r="BA127" s="100" t="s">
        <v>5</v>
      </c>
      <c r="BB127" s="100" t="s">
        <v>5</v>
      </c>
      <c r="BC127" s="100" t="s">
        <v>5</v>
      </c>
    </row>
    <row r="128" spans="1:55" ht="60" outlineLevel="1" x14ac:dyDescent="0.2">
      <c r="A128" s="83">
        <f>'Raw Curriculum data'!A130</f>
        <v>105</v>
      </c>
      <c r="B128" s="83" t="str">
        <f t="shared" si="47"/>
        <v>11</v>
      </c>
      <c r="C128" s="83" t="str">
        <f t="shared" si="40"/>
        <v>11</v>
      </c>
      <c r="D128" s="84" t="str">
        <f t="shared" si="42"/>
        <v/>
      </c>
      <c r="E128" s="3" t="str">
        <f t="shared" si="76"/>
        <v>Working with fractions, decimals and percentages</v>
      </c>
      <c r="F128" s="3" t="str">
        <f t="shared" si="59"/>
        <v>Unit 11 S1</v>
      </c>
      <c r="G128" s="3" t="str">
        <f t="shared" si="60"/>
        <v>Session 1: Adding and subtracting fractions with different denominators</v>
      </c>
      <c r="H128" s="85" t="str">
        <f t="shared" si="61"/>
        <v>• To add and subtract fractions to 1 (e.g. 10/10 − 7/10).</v>
      </c>
      <c r="I128" s="85" t="str">
        <f t="shared" si="62"/>
        <v xml:space="preserve">(4C6b) use place value, known and derived facts to multiply and divide mentally, including: multiplying by 0 and 1; dividing by 1; multiplying together three numbers </v>
      </c>
      <c r="J128" s="80"/>
      <c r="K128" s="80"/>
      <c r="L128" s="79"/>
      <c r="M128" s="100" t="s">
        <v>5</v>
      </c>
      <c r="N128" s="100" t="s">
        <v>5</v>
      </c>
      <c r="O128" s="100" t="s">
        <v>5</v>
      </c>
      <c r="P128" s="100" t="s">
        <v>5</v>
      </c>
      <c r="Q128" s="100" t="s">
        <v>5</v>
      </c>
      <c r="R128" s="100" t="s">
        <v>5</v>
      </c>
      <c r="S128" s="100" t="s">
        <v>5</v>
      </c>
      <c r="T128" s="100" t="s">
        <v>5</v>
      </c>
      <c r="U128" s="100" t="s">
        <v>5</v>
      </c>
      <c r="V128" s="100" t="s">
        <v>5</v>
      </c>
      <c r="W128" s="101"/>
      <c r="X128" s="100" t="s">
        <v>5</v>
      </c>
      <c r="Y128" s="100" t="s">
        <v>5</v>
      </c>
      <c r="Z128" s="100" t="s">
        <v>5</v>
      </c>
      <c r="AA128" s="100" t="s">
        <v>5</v>
      </c>
      <c r="AB128" s="100" t="s">
        <v>5</v>
      </c>
      <c r="AC128" s="100" t="s">
        <v>5</v>
      </c>
      <c r="AD128" s="100" t="s">
        <v>5</v>
      </c>
      <c r="AE128" s="100" t="s">
        <v>5</v>
      </c>
      <c r="AF128" s="100" t="s">
        <v>5</v>
      </c>
      <c r="AG128" s="100" t="s">
        <v>5</v>
      </c>
      <c r="AH128" s="101"/>
      <c r="AI128" s="100" t="s">
        <v>5</v>
      </c>
      <c r="AJ128" s="100" t="s">
        <v>5</v>
      </c>
      <c r="AK128" s="100" t="s">
        <v>5</v>
      </c>
      <c r="AL128" s="100" t="s">
        <v>5</v>
      </c>
      <c r="AM128" s="100" t="s">
        <v>5</v>
      </c>
      <c r="AN128" s="100" t="s">
        <v>5</v>
      </c>
      <c r="AO128" s="100" t="s">
        <v>5</v>
      </c>
      <c r="AP128" s="100" t="s">
        <v>5</v>
      </c>
      <c r="AQ128" s="100" t="s">
        <v>5</v>
      </c>
      <c r="AR128" s="100" t="s">
        <v>5</v>
      </c>
      <c r="AS128" s="101"/>
      <c r="AT128" s="100" t="s">
        <v>5</v>
      </c>
      <c r="AU128" s="100" t="s">
        <v>5</v>
      </c>
      <c r="AV128" s="100" t="s">
        <v>5</v>
      </c>
      <c r="AW128" s="100" t="s">
        <v>5</v>
      </c>
      <c r="AX128" s="100" t="s">
        <v>5</v>
      </c>
      <c r="AY128" s="100" t="s">
        <v>5</v>
      </c>
      <c r="AZ128" s="100" t="s">
        <v>5</v>
      </c>
      <c r="BA128" s="100" t="s">
        <v>5</v>
      </c>
      <c r="BB128" s="100" t="s">
        <v>5</v>
      </c>
      <c r="BC128" s="100" t="s">
        <v>5</v>
      </c>
    </row>
    <row r="129" spans="1:55" ht="48" outlineLevel="1" x14ac:dyDescent="0.2">
      <c r="A129" s="83">
        <f>'Raw Curriculum data'!A131</f>
        <v>106</v>
      </c>
      <c r="B129" s="83" t="str">
        <f t="shared" si="47"/>
        <v>11</v>
      </c>
      <c r="C129" s="83" t="str">
        <f t="shared" si="40"/>
        <v>11</v>
      </c>
      <c r="D129" s="84" t="str">
        <f t="shared" si="42"/>
        <v/>
      </c>
      <c r="E129" s="3" t="str">
        <f t="shared" si="76"/>
        <v>Working with fractions, decimals and percentages</v>
      </c>
      <c r="F129" s="3" t="str">
        <f t="shared" si="59"/>
        <v>Unit 11 S2</v>
      </c>
      <c r="G129" s="3" t="str">
        <f t="shared" si="60"/>
        <v>Session 2: Calculating with fractions and mixed numbers</v>
      </c>
      <c r="H129" s="85" t="str">
        <f t="shared" si="61"/>
        <v>• To add and subtract mixed numbers (e.g. 5 1/2 + 4 3/10 ).</v>
      </c>
      <c r="I129" s="85" t="str">
        <f t="shared" si="62"/>
        <v xml:space="preserve">(5F4) add and subtract fractions with the same denominator and denominators that are multiples of the same number </v>
      </c>
      <c r="J129" s="80"/>
      <c r="K129" s="80"/>
      <c r="L129" s="79"/>
      <c r="M129" s="100" t="s">
        <v>5</v>
      </c>
      <c r="N129" s="100" t="s">
        <v>5</v>
      </c>
      <c r="O129" s="100" t="s">
        <v>5</v>
      </c>
      <c r="P129" s="100" t="s">
        <v>5</v>
      </c>
      <c r="Q129" s="100" t="s">
        <v>5</v>
      </c>
      <c r="R129" s="100" t="s">
        <v>5</v>
      </c>
      <c r="S129" s="100" t="s">
        <v>5</v>
      </c>
      <c r="T129" s="100" t="s">
        <v>5</v>
      </c>
      <c r="U129" s="100" t="s">
        <v>5</v>
      </c>
      <c r="V129" s="100" t="s">
        <v>5</v>
      </c>
      <c r="W129" s="101"/>
      <c r="X129" s="100" t="s">
        <v>5</v>
      </c>
      <c r="Y129" s="100" t="s">
        <v>5</v>
      </c>
      <c r="Z129" s="100" t="s">
        <v>5</v>
      </c>
      <c r="AA129" s="100" t="s">
        <v>5</v>
      </c>
      <c r="AB129" s="100" t="s">
        <v>5</v>
      </c>
      <c r="AC129" s="100" t="s">
        <v>5</v>
      </c>
      <c r="AD129" s="100" t="s">
        <v>5</v>
      </c>
      <c r="AE129" s="100" t="s">
        <v>5</v>
      </c>
      <c r="AF129" s="100" t="s">
        <v>5</v>
      </c>
      <c r="AG129" s="100" t="s">
        <v>5</v>
      </c>
      <c r="AH129" s="101"/>
      <c r="AI129" s="100" t="s">
        <v>5</v>
      </c>
      <c r="AJ129" s="100" t="s">
        <v>5</v>
      </c>
      <c r="AK129" s="100" t="s">
        <v>5</v>
      </c>
      <c r="AL129" s="100" t="s">
        <v>5</v>
      </c>
      <c r="AM129" s="100" t="s">
        <v>5</v>
      </c>
      <c r="AN129" s="100" t="s">
        <v>5</v>
      </c>
      <c r="AO129" s="100" t="s">
        <v>5</v>
      </c>
      <c r="AP129" s="100" t="s">
        <v>5</v>
      </c>
      <c r="AQ129" s="100" t="s">
        <v>5</v>
      </c>
      <c r="AR129" s="100" t="s">
        <v>5</v>
      </c>
      <c r="AS129" s="101"/>
      <c r="AT129" s="100" t="s">
        <v>5</v>
      </c>
      <c r="AU129" s="100" t="s">
        <v>5</v>
      </c>
      <c r="AV129" s="100" t="s">
        <v>5</v>
      </c>
      <c r="AW129" s="100" t="s">
        <v>5</v>
      </c>
      <c r="AX129" s="100" t="s">
        <v>5</v>
      </c>
      <c r="AY129" s="100" t="s">
        <v>5</v>
      </c>
      <c r="AZ129" s="100" t="s">
        <v>5</v>
      </c>
      <c r="BA129" s="100" t="s">
        <v>5</v>
      </c>
      <c r="BB129" s="100" t="s">
        <v>5</v>
      </c>
      <c r="BC129" s="100" t="s">
        <v>5</v>
      </c>
    </row>
    <row r="130" spans="1:55" ht="48" outlineLevel="1" x14ac:dyDescent="0.2">
      <c r="A130" s="83">
        <f>'Raw Curriculum data'!A132</f>
        <v>107</v>
      </c>
      <c r="B130" s="83" t="str">
        <f t="shared" si="47"/>
        <v>11</v>
      </c>
      <c r="C130" s="83" t="str">
        <f t="shared" si="40"/>
        <v>11</v>
      </c>
      <c r="D130" s="84" t="str">
        <f t="shared" si="42"/>
        <v/>
      </c>
      <c r="E130" s="3" t="str">
        <f t="shared" si="76"/>
        <v>Working with fractions, decimals and percentages</v>
      </c>
      <c r="F130" s="3" t="str">
        <f t="shared" si="59"/>
        <v>Unit 11 S2</v>
      </c>
      <c r="G130" s="3" t="str">
        <f t="shared" si="60"/>
        <v>Session 2: Calculating with fractions and mixed numbers</v>
      </c>
      <c r="H130" s="85" t="str">
        <f t="shared" si="61"/>
        <v>• To multiply a mixed number (e.g. 1 3/4 × 4).</v>
      </c>
      <c r="I130" s="85" t="str">
        <f t="shared" si="62"/>
        <v xml:space="preserve">(5F5) multiply proper fractions and mixed numbers by whole numbers, supported by materials and diagrams </v>
      </c>
      <c r="J130" s="80"/>
      <c r="K130" s="80"/>
      <c r="L130" s="79"/>
      <c r="M130" s="100" t="s">
        <v>5</v>
      </c>
      <c r="N130" s="100" t="s">
        <v>5</v>
      </c>
      <c r="O130" s="100" t="s">
        <v>5</v>
      </c>
      <c r="P130" s="100" t="s">
        <v>5</v>
      </c>
      <c r="Q130" s="100" t="s">
        <v>5</v>
      </c>
      <c r="R130" s="100" t="s">
        <v>5</v>
      </c>
      <c r="S130" s="100" t="s">
        <v>5</v>
      </c>
      <c r="T130" s="100" t="s">
        <v>5</v>
      </c>
      <c r="U130" s="100" t="s">
        <v>5</v>
      </c>
      <c r="V130" s="100" t="s">
        <v>5</v>
      </c>
      <c r="W130" s="101"/>
      <c r="X130" s="100" t="s">
        <v>5</v>
      </c>
      <c r="Y130" s="100" t="s">
        <v>5</v>
      </c>
      <c r="Z130" s="100" t="s">
        <v>5</v>
      </c>
      <c r="AA130" s="100" t="s">
        <v>5</v>
      </c>
      <c r="AB130" s="100" t="s">
        <v>5</v>
      </c>
      <c r="AC130" s="100" t="s">
        <v>5</v>
      </c>
      <c r="AD130" s="100" t="s">
        <v>5</v>
      </c>
      <c r="AE130" s="100" t="s">
        <v>5</v>
      </c>
      <c r="AF130" s="100" t="s">
        <v>5</v>
      </c>
      <c r="AG130" s="100" t="s">
        <v>5</v>
      </c>
      <c r="AH130" s="101"/>
      <c r="AI130" s="100" t="s">
        <v>5</v>
      </c>
      <c r="AJ130" s="100" t="s">
        <v>5</v>
      </c>
      <c r="AK130" s="100" t="s">
        <v>5</v>
      </c>
      <c r="AL130" s="100" t="s">
        <v>5</v>
      </c>
      <c r="AM130" s="100" t="s">
        <v>5</v>
      </c>
      <c r="AN130" s="100" t="s">
        <v>5</v>
      </c>
      <c r="AO130" s="100" t="s">
        <v>5</v>
      </c>
      <c r="AP130" s="100" t="s">
        <v>5</v>
      </c>
      <c r="AQ130" s="100" t="s">
        <v>5</v>
      </c>
      <c r="AR130" s="100" t="s">
        <v>5</v>
      </c>
      <c r="AS130" s="101"/>
      <c r="AT130" s="100" t="s">
        <v>5</v>
      </c>
      <c r="AU130" s="100" t="s">
        <v>5</v>
      </c>
      <c r="AV130" s="100" t="s">
        <v>5</v>
      </c>
      <c r="AW130" s="100" t="s">
        <v>5</v>
      </c>
      <c r="AX130" s="100" t="s">
        <v>5</v>
      </c>
      <c r="AY130" s="100" t="s">
        <v>5</v>
      </c>
      <c r="AZ130" s="100" t="s">
        <v>5</v>
      </c>
      <c r="BA130" s="100" t="s">
        <v>5</v>
      </c>
      <c r="BB130" s="100" t="s">
        <v>5</v>
      </c>
      <c r="BC130" s="100" t="s">
        <v>5</v>
      </c>
    </row>
    <row r="131" spans="1:55" ht="75" outlineLevel="1" x14ac:dyDescent="0.2">
      <c r="A131" s="83">
        <f>'Raw Curriculum data'!A133</f>
        <v>108</v>
      </c>
      <c r="B131" s="83" t="str">
        <f t="shared" si="47"/>
        <v>11</v>
      </c>
      <c r="C131" s="83" t="str">
        <f t="shared" ref="C131:C145" si="77">IF(B131="",IF(D131="",D132,D131),B131)</f>
        <v>11</v>
      </c>
      <c r="D131" s="84" t="str">
        <f t="shared" si="42"/>
        <v/>
      </c>
      <c r="E131" s="3" t="str">
        <f t="shared" si="76"/>
        <v>Working with fractions, decimals and percentages</v>
      </c>
      <c r="F131" s="3" t="str">
        <f t="shared" si="59"/>
        <v>Unit 11 S2</v>
      </c>
      <c r="G131" s="3" t="str">
        <f t="shared" si="60"/>
        <v>Session 2: Calculating with fractions and mixed numbers</v>
      </c>
      <c r="H131" s="85" t="str">
        <f t="shared" si="61"/>
        <v>• To recognize improper fractions (e.g. 12/4 as 12 quarters, equal to 3).</v>
      </c>
      <c r="I131" s="85" t="str">
        <f t="shared" si="62"/>
        <v xml:space="preserve">(5F2a) recognise mixed numbers and improper fractions and convert from one form to the other and write mathematical statements &gt; 1 as a mixed number [for example, 2/5 + 4/5 = 6/5 = 1 1/5 ] </v>
      </c>
      <c r="J131" s="80"/>
      <c r="K131" s="80"/>
      <c r="L131" s="79"/>
      <c r="M131" s="100" t="s">
        <v>5</v>
      </c>
      <c r="N131" s="100" t="s">
        <v>5</v>
      </c>
      <c r="O131" s="100" t="s">
        <v>5</v>
      </c>
      <c r="P131" s="100" t="s">
        <v>5</v>
      </c>
      <c r="Q131" s="100" t="s">
        <v>5</v>
      </c>
      <c r="R131" s="100" t="s">
        <v>5</v>
      </c>
      <c r="S131" s="100" t="s">
        <v>5</v>
      </c>
      <c r="T131" s="100" t="s">
        <v>5</v>
      </c>
      <c r="U131" s="100" t="s">
        <v>5</v>
      </c>
      <c r="V131" s="100" t="s">
        <v>5</v>
      </c>
      <c r="W131" s="101"/>
      <c r="X131" s="100" t="s">
        <v>5</v>
      </c>
      <c r="Y131" s="100" t="s">
        <v>5</v>
      </c>
      <c r="Z131" s="100" t="s">
        <v>5</v>
      </c>
      <c r="AA131" s="100" t="s">
        <v>5</v>
      </c>
      <c r="AB131" s="100" t="s">
        <v>5</v>
      </c>
      <c r="AC131" s="100" t="s">
        <v>5</v>
      </c>
      <c r="AD131" s="100" t="s">
        <v>5</v>
      </c>
      <c r="AE131" s="100" t="s">
        <v>5</v>
      </c>
      <c r="AF131" s="100" t="s">
        <v>5</v>
      </c>
      <c r="AG131" s="100" t="s">
        <v>5</v>
      </c>
      <c r="AH131" s="101"/>
      <c r="AI131" s="100" t="s">
        <v>5</v>
      </c>
      <c r="AJ131" s="100" t="s">
        <v>5</v>
      </c>
      <c r="AK131" s="100" t="s">
        <v>5</v>
      </c>
      <c r="AL131" s="100" t="s">
        <v>5</v>
      </c>
      <c r="AM131" s="100" t="s">
        <v>5</v>
      </c>
      <c r="AN131" s="100" t="s">
        <v>5</v>
      </c>
      <c r="AO131" s="100" t="s">
        <v>5</v>
      </c>
      <c r="AP131" s="100" t="s">
        <v>5</v>
      </c>
      <c r="AQ131" s="100" t="s">
        <v>5</v>
      </c>
      <c r="AR131" s="100" t="s">
        <v>5</v>
      </c>
      <c r="AS131" s="101"/>
      <c r="AT131" s="100" t="s">
        <v>5</v>
      </c>
      <c r="AU131" s="100" t="s">
        <v>5</v>
      </c>
      <c r="AV131" s="100" t="s">
        <v>5</v>
      </c>
      <c r="AW131" s="100" t="s">
        <v>5</v>
      </c>
      <c r="AX131" s="100" t="s">
        <v>5</v>
      </c>
      <c r="AY131" s="100" t="s">
        <v>5</v>
      </c>
      <c r="AZ131" s="100" t="s">
        <v>5</v>
      </c>
      <c r="BA131" s="100" t="s">
        <v>5</v>
      </c>
      <c r="BB131" s="100" t="s">
        <v>5</v>
      </c>
      <c r="BC131" s="100" t="s">
        <v>5</v>
      </c>
    </row>
    <row r="132" spans="1:55" ht="75" outlineLevel="1" x14ac:dyDescent="0.2">
      <c r="A132" s="83">
        <f>'Raw Curriculum data'!A134</f>
        <v>109</v>
      </c>
      <c r="B132" s="83" t="str">
        <f t="shared" si="47"/>
        <v>11</v>
      </c>
      <c r="C132" s="83" t="str">
        <f t="shared" si="77"/>
        <v>11</v>
      </c>
      <c r="D132" s="84" t="str">
        <f t="shared" ref="D132:D144" si="78">IF(G132="",B133,"")</f>
        <v/>
      </c>
      <c r="E132" s="3" t="str">
        <f t="shared" si="76"/>
        <v>Working with fractions, decimals and percentages</v>
      </c>
      <c r="F132" s="3" t="str">
        <f t="shared" ref="F132:F145" si="79">IF($A132="","",VLOOKUP($A132,curriculum_data,3,FALSE))</f>
        <v>Unit 11 S3</v>
      </c>
      <c r="G132" s="3" t="str">
        <f t="shared" ref="G132:G145" si="80">IF($A132="","",VLOOKUP($A132,curriculum_data,4,FALSE))</f>
        <v>Session 3: Fraction, percentage and decimal equivalents</v>
      </c>
      <c r="H132" s="85" t="str">
        <f t="shared" ref="H132:H145" si="81">IF($A132="","",VLOOKUP($A132,curriculum_data,5,FALSE))</f>
        <v>• To recognize the percentage and decimal equivalents of 1/2, 1/4, 1/5 and 1/10.</v>
      </c>
      <c r="I132" s="85" t="str">
        <f t="shared" ref="I132:I145" si="82">IF($A132="","",VLOOKUP($A132,curriculum_data,6,FALSE))</f>
        <v xml:space="preserve">(5F12) solve problems which require knowing percentage and decimal equivalents of 1/2, 1/4, 1/5, 2/5, 4/5 and those fractions with a denominator of a multiple of 10 or 25. </v>
      </c>
      <c r="J132" s="80"/>
      <c r="K132" s="80"/>
      <c r="L132" s="79"/>
      <c r="M132" s="100" t="s">
        <v>5</v>
      </c>
      <c r="N132" s="100" t="s">
        <v>5</v>
      </c>
      <c r="O132" s="100" t="s">
        <v>5</v>
      </c>
      <c r="P132" s="100" t="s">
        <v>5</v>
      </c>
      <c r="Q132" s="100" t="s">
        <v>5</v>
      </c>
      <c r="R132" s="100" t="s">
        <v>5</v>
      </c>
      <c r="S132" s="100" t="s">
        <v>5</v>
      </c>
      <c r="T132" s="100" t="s">
        <v>5</v>
      </c>
      <c r="U132" s="100" t="s">
        <v>5</v>
      </c>
      <c r="V132" s="100" t="s">
        <v>5</v>
      </c>
      <c r="W132" s="101"/>
      <c r="X132" s="100" t="s">
        <v>5</v>
      </c>
      <c r="Y132" s="100" t="s">
        <v>5</v>
      </c>
      <c r="Z132" s="100" t="s">
        <v>5</v>
      </c>
      <c r="AA132" s="100" t="s">
        <v>5</v>
      </c>
      <c r="AB132" s="100" t="s">
        <v>5</v>
      </c>
      <c r="AC132" s="100" t="s">
        <v>5</v>
      </c>
      <c r="AD132" s="100" t="s">
        <v>5</v>
      </c>
      <c r="AE132" s="100" t="s">
        <v>5</v>
      </c>
      <c r="AF132" s="100" t="s">
        <v>5</v>
      </c>
      <c r="AG132" s="100" t="s">
        <v>5</v>
      </c>
      <c r="AH132" s="101"/>
      <c r="AI132" s="100" t="s">
        <v>5</v>
      </c>
      <c r="AJ132" s="100" t="s">
        <v>5</v>
      </c>
      <c r="AK132" s="100" t="s">
        <v>5</v>
      </c>
      <c r="AL132" s="100" t="s">
        <v>5</v>
      </c>
      <c r="AM132" s="100" t="s">
        <v>5</v>
      </c>
      <c r="AN132" s="100" t="s">
        <v>5</v>
      </c>
      <c r="AO132" s="100" t="s">
        <v>5</v>
      </c>
      <c r="AP132" s="100" t="s">
        <v>5</v>
      </c>
      <c r="AQ132" s="100" t="s">
        <v>5</v>
      </c>
      <c r="AR132" s="100" t="s">
        <v>5</v>
      </c>
      <c r="AS132" s="101"/>
      <c r="AT132" s="100" t="s">
        <v>5</v>
      </c>
      <c r="AU132" s="100" t="s">
        <v>5</v>
      </c>
      <c r="AV132" s="100" t="s">
        <v>5</v>
      </c>
      <c r="AW132" s="100" t="s">
        <v>5</v>
      </c>
      <c r="AX132" s="100" t="s">
        <v>5</v>
      </c>
      <c r="AY132" s="100" t="s">
        <v>5</v>
      </c>
      <c r="AZ132" s="100" t="s">
        <v>5</v>
      </c>
      <c r="BA132" s="100" t="s">
        <v>5</v>
      </c>
      <c r="BB132" s="100" t="s">
        <v>5</v>
      </c>
      <c r="BC132" s="100" t="s">
        <v>5</v>
      </c>
    </row>
    <row r="133" spans="1:55" ht="75" outlineLevel="1" x14ac:dyDescent="0.2">
      <c r="A133" s="83">
        <f>'Raw Curriculum data'!A135</f>
        <v>110</v>
      </c>
      <c r="B133" s="83" t="str">
        <f t="shared" ref="B133:B145" si="83">IF(F133="","",MID(F133,6,FIND(" S",F133)-6))</f>
        <v>11</v>
      </c>
      <c r="C133" s="83" t="str">
        <f t="shared" si="77"/>
        <v>11</v>
      </c>
      <c r="D133" s="84" t="str">
        <f t="shared" si="78"/>
        <v/>
      </c>
      <c r="E133" s="3" t="str">
        <f t="shared" si="76"/>
        <v>Working with fractions, decimals and percentages</v>
      </c>
      <c r="F133" s="3" t="str">
        <f t="shared" si="79"/>
        <v>Unit 11 S4</v>
      </c>
      <c r="G133" s="3" t="str">
        <f t="shared" si="80"/>
        <v>Session 4: Multiplying fractions, decimals and percentages</v>
      </c>
      <c r="H133" s="85" t="str">
        <f t="shared" si="81"/>
        <v>• To calculate percentage/fraction/decimal × whole number (e.g. 40%, 4 10, 0·4 × 80).</v>
      </c>
      <c r="I133" s="85" t="str">
        <f t="shared" si="82"/>
        <v xml:space="preserve">(5F12) solve problems which require knowing percentage and decimal equivalents of 1/2, 1/4, 1/5, 2/5, 4/5 and those fractions with a denominator of a multiple of 10 or 25. </v>
      </c>
      <c r="J133" s="80"/>
      <c r="K133" s="80"/>
      <c r="L133" s="79"/>
      <c r="M133" s="100" t="s">
        <v>5</v>
      </c>
      <c r="N133" s="100" t="s">
        <v>5</v>
      </c>
      <c r="O133" s="100" t="s">
        <v>5</v>
      </c>
      <c r="P133" s="100" t="s">
        <v>5</v>
      </c>
      <c r="Q133" s="100" t="s">
        <v>5</v>
      </c>
      <c r="R133" s="100" t="s">
        <v>5</v>
      </c>
      <c r="S133" s="100" t="s">
        <v>5</v>
      </c>
      <c r="T133" s="100" t="s">
        <v>5</v>
      </c>
      <c r="U133" s="100" t="s">
        <v>5</v>
      </c>
      <c r="V133" s="100" t="s">
        <v>5</v>
      </c>
      <c r="W133" s="101"/>
      <c r="X133" s="100" t="s">
        <v>5</v>
      </c>
      <c r="Y133" s="100" t="s">
        <v>5</v>
      </c>
      <c r="Z133" s="100" t="s">
        <v>5</v>
      </c>
      <c r="AA133" s="100" t="s">
        <v>5</v>
      </c>
      <c r="AB133" s="100" t="s">
        <v>5</v>
      </c>
      <c r="AC133" s="100" t="s">
        <v>5</v>
      </c>
      <c r="AD133" s="100" t="s">
        <v>5</v>
      </c>
      <c r="AE133" s="100" t="s">
        <v>5</v>
      </c>
      <c r="AF133" s="100" t="s">
        <v>5</v>
      </c>
      <c r="AG133" s="100" t="s">
        <v>5</v>
      </c>
      <c r="AH133" s="101"/>
      <c r="AI133" s="100" t="s">
        <v>5</v>
      </c>
      <c r="AJ133" s="100" t="s">
        <v>5</v>
      </c>
      <c r="AK133" s="100" t="s">
        <v>5</v>
      </c>
      <c r="AL133" s="100" t="s">
        <v>5</v>
      </c>
      <c r="AM133" s="100" t="s">
        <v>5</v>
      </c>
      <c r="AN133" s="100" t="s">
        <v>5</v>
      </c>
      <c r="AO133" s="100" t="s">
        <v>5</v>
      </c>
      <c r="AP133" s="100" t="s">
        <v>5</v>
      </c>
      <c r="AQ133" s="100" t="s">
        <v>5</v>
      </c>
      <c r="AR133" s="100" t="s">
        <v>5</v>
      </c>
      <c r="AS133" s="101"/>
      <c r="AT133" s="100" t="s">
        <v>5</v>
      </c>
      <c r="AU133" s="100" t="s">
        <v>5</v>
      </c>
      <c r="AV133" s="100" t="s">
        <v>5</v>
      </c>
      <c r="AW133" s="100" t="s">
        <v>5</v>
      </c>
      <c r="AX133" s="100" t="s">
        <v>5</v>
      </c>
      <c r="AY133" s="100" t="s">
        <v>5</v>
      </c>
      <c r="AZ133" s="100" t="s">
        <v>5</v>
      </c>
      <c r="BA133" s="100" t="s">
        <v>5</v>
      </c>
      <c r="BB133" s="100" t="s">
        <v>5</v>
      </c>
      <c r="BC133" s="100" t="s">
        <v>5</v>
      </c>
    </row>
    <row r="134" spans="1:55" ht="75" outlineLevel="1" x14ac:dyDescent="0.2">
      <c r="A134" s="83">
        <f>'Raw Curriculum data'!A136</f>
        <v>111</v>
      </c>
      <c r="B134" s="83" t="str">
        <f t="shared" si="83"/>
        <v>11</v>
      </c>
      <c r="C134" s="83" t="str">
        <f t="shared" si="77"/>
        <v>11</v>
      </c>
      <c r="D134" s="84" t="str">
        <f t="shared" si="78"/>
        <v/>
      </c>
      <c r="E134" s="3" t="str">
        <f t="shared" si="76"/>
        <v>Working with fractions, decimals and percentages</v>
      </c>
      <c r="F134" s="3" t="str">
        <f t="shared" si="79"/>
        <v>Unit 11 S4</v>
      </c>
      <c r="G134" s="3" t="str">
        <f t="shared" si="80"/>
        <v>Session 4: Multiplying fractions, decimals and percentages</v>
      </c>
      <c r="H134" s="85" t="str">
        <f t="shared" si="81"/>
        <v>• To understand and compare the similarities and differences of the three procedures.</v>
      </c>
      <c r="I134" s="85" t="str">
        <f t="shared" si="82"/>
        <v xml:space="preserve">(5F12) solve problems which require knowing percentage and decimal equivalents of 1/2, 1/4, 1/5, 2/5, 4/5 and those fractions with a denominator of a multiple of 10 or 25. </v>
      </c>
      <c r="J134" s="80"/>
      <c r="K134" s="80"/>
      <c r="L134" s="79"/>
      <c r="M134" s="100" t="s">
        <v>5</v>
      </c>
      <c r="N134" s="100" t="s">
        <v>5</v>
      </c>
      <c r="O134" s="100" t="s">
        <v>5</v>
      </c>
      <c r="P134" s="100" t="s">
        <v>5</v>
      </c>
      <c r="Q134" s="100" t="s">
        <v>5</v>
      </c>
      <c r="R134" s="100" t="s">
        <v>5</v>
      </c>
      <c r="S134" s="100" t="s">
        <v>5</v>
      </c>
      <c r="T134" s="100" t="s">
        <v>5</v>
      </c>
      <c r="U134" s="100" t="s">
        <v>5</v>
      </c>
      <c r="V134" s="100" t="s">
        <v>5</v>
      </c>
      <c r="W134" s="101"/>
      <c r="X134" s="100" t="s">
        <v>5</v>
      </c>
      <c r="Y134" s="100" t="s">
        <v>5</v>
      </c>
      <c r="Z134" s="100" t="s">
        <v>5</v>
      </c>
      <c r="AA134" s="100" t="s">
        <v>5</v>
      </c>
      <c r="AB134" s="100" t="s">
        <v>5</v>
      </c>
      <c r="AC134" s="100" t="s">
        <v>5</v>
      </c>
      <c r="AD134" s="100" t="s">
        <v>5</v>
      </c>
      <c r="AE134" s="100" t="s">
        <v>5</v>
      </c>
      <c r="AF134" s="100" t="s">
        <v>5</v>
      </c>
      <c r="AG134" s="100" t="s">
        <v>5</v>
      </c>
      <c r="AH134" s="101"/>
      <c r="AI134" s="100" t="s">
        <v>5</v>
      </c>
      <c r="AJ134" s="100" t="s">
        <v>5</v>
      </c>
      <c r="AK134" s="100" t="s">
        <v>5</v>
      </c>
      <c r="AL134" s="100" t="s">
        <v>5</v>
      </c>
      <c r="AM134" s="100" t="s">
        <v>5</v>
      </c>
      <c r="AN134" s="100" t="s">
        <v>5</v>
      </c>
      <c r="AO134" s="100" t="s">
        <v>5</v>
      </c>
      <c r="AP134" s="100" t="s">
        <v>5</v>
      </c>
      <c r="AQ134" s="100" t="s">
        <v>5</v>
      </c>
      <c r="AR134" s="100" t="s">
        <v>5</v>
      </c>
      <c r="AS134" s="101"/>
      <c r="AT134" s="100" t="s">
        <v>5</v>
      </c>
      <c r="AU134" s="100" t="s">
        <v>5</v>
      </c>
      <c r="AV134" s="100" t="s">
        <v>5</v>
      </c>
      <c r="AW134" s="100" t="s">
        <v>5</v>
      </c>
      <c r="AX134" s="100" t="s">
        <v>5</v>
      </c>
      <c r="AY134" s="100" t="s">
        <v>5</v>
      </c>
      <c r="AZ134" s="100" t="s">
        <v>5</v>
      </c>
      <c r="BA134" s="100" t="s">
        <v>5</v>
      </c>
      <c r="BB134" s="100" t="s">
        <v>5</v>
      </c>
      <c r="BC134" s="100" t="s">
        <v>5</v>
      </c>
    </row>
    <row r="135" spans="1:55" ht="49" outlineLevel="1" thickBot="1" x14ac:dyDescent="0.25">
      <c r="A135" s="83">
        <f>'Raw Curriculum data'!A137</f>
        <v>112</v>
      </c>
      <c r="B135" s="83" t="str">
        <f t="shared" si="83"/>
        <v>11</v>
      </c>
      <c r="C135" s="83" t="str">
        <f t="shared" si="77"/>
        <v>11</v>
      </c>
      <c r="D135" s="84" t="str">
        <f t="shared" si="78"/>
        <v/>
      </c>
      <c r="E135" s="91" t="str">
        <f t="shared" si="76"/>
        <v>Working with fractions, decimals and percentages</v>
      </c>
      <c r="F135" s="91" t="str">
        <f t="shared" si="79"/>
        <v>Unit 11 S4</v>
      </c>
      <c r="G135" s="91" t="str">
        <f t="shared" si="80"/>
        <v>Session 4: Multiplying fractions, decimals and percentages</v>
      </c>
      <c r="H135" s="92" t="str">
        <f t="shared" si="81"/>
        <v>• To be able to appraise answers for accuracy (e.g. 40% should be less than half).</v>
      </c>
      <c r="I135" s="92" t="str">
        <f t="shared" si="82"/>
        <v xml:space="preserve">(5C3) use rounding to check answers to calculations and determine, in the context of a problem, levels of accuracy </v>
      </c>
      <c r="J135" s="93"/>
      <c r="K135" s="93"/>
      <c r="L135" s="79"/>
      <c r="M135" s="102" t="s">
        <v>5</v>
      </c>
      <c r="N135" s="102" t="s">
        <v>5</v>
      </c>
      <c r="O135" s="102" t="s">
        <v>5</v>
      </c>
      <c r="P135" s="102" t="s">
        <v>5</v>
      </c>
      <c r="Q135" s="102" t="s">
        <v>5</v>
      </c>
      <c r="R135" s="102" t="s">
        <v>5</v>
      </c>
      <c r="S135" s="102" t="s">
        <v>5</v>
      </c>
      <c r="T135" s="102" t="s">
        <v>5</v>
      </c>
      <c r="U135" s="102" t="s">
        <v>5</v>
      </c>
      <c r="V135" s="102" t="s">
        <v>5</v>
      </c>
      <c r="W135" s="101"/>
      <c r="X135" s="102" t="s">
        <v>5</v>
      </c>
      <c r="Y135" s="102" t="s">
        <v>5</v>
      </c>
      <c r="Z135" s="102" t="s">
        <v>5</v>
      </c>
      <c r="AA135" s="102" t="s">
        <v>5</v>
      </c>
      <c r="AB135" s="102" t="s">
        <v>5</v>
      </c>
      <c r="AC135" s="102" t="s">
        <v>5</v>
      </c>
      <c r="AD135" s="102" t="s">
        <v>5</v>
      </c>
      <c r="AE135" s="102" t="s">
        <v>5</v>
      </c>
      <c r="AF135" s="102" t="s">
        <v>5</v>
      </c>
      <c r="AG135" s="102" t="s">
        <v>5</v>
      </c>
      <c r="AH135" s="101"/>
      <c r="AI135" s="102" t="s">
        <v>5</v>
      </c>
      <c r="AJ135" s="102" t="s">
        <v>5</v>
      </c>
      <c r="AK135" s="102" t="s">
        <v>5</v>
      </c>
      <c r="AL135" s="102" t="s">
        <v>5</v>
      </c>
      <c r="AM135" s="102" t="s">
        <v>5</v>
      </c>
      <c r="AN135" s="102" t="s">
        <v>5</v>
      </c>
      <c r="AO135" s="102" t="s">
        <v>5</v>
      </c>
      <c r="AP135" s="102" t="s">
        <v>5</v>
      </c>
      <c r="AQ135" s="102" t="s">
        <v>5</v>
      </c>
      <c r="AR135" s="102" t="s">
        <v>5</v>
      </c>
      <c r="AS135" s="101"/>
      <c r="AT135" s="102" t="s">
        <v>5</v>
      </c>
      <c r="AU135" s="102" t="s">
        <v>5</v>
      </c>
      <c r="AV135" s="102" t="s">
        <v>5</v>
      </c>
      <c r="AW135" s="102" t="s">
        <v>5</v>
      </c>
      <c r="AX135" s="102" t="s">
        <v>5</v>
      </c>
      <c r="AY135" s="102" t="s">
        <v>5</v>
      </c>
      <c r="AZ135" s="102" t="s">
        <v>5</v>
      </c>
      <c r="BA135" s="102" t="s">
        <v>5</v>
      </c>
      <c r="BB135" s="102" t="s">
        <v>5</v>
      </c>
      <c r="BC135" s="102" t="s">
        <v>5</v>
      </c>
    </row>
    <row r="136" spans="1:55" ht="17" thickTop="1" x14ac:dyDescent="0.2">
      <c r="A136" s="83" t="str">
        <f>'Raw Curriculum data'!A138</f>
        <v/>
      </c>
      <c r="B136" s="83" t="str">
        <f t="shared" si="83"/>
        <v/>
      </c>
      <c r="C136" s="83" t="str">
        <f t="shared" si="77"/>
        <v>12</v>
      </c>
      <c r="D136" s="88" t="str">
        <f t="shared" si="78"/>
        <v/>
      </c>
      <c r="E136" s="15" t="str">
        <f>IF(D137="",IF($A137="","",VLOOKUP($A137,curriculum_data,2,FALSE)),   VLOOKUP($D137,units,2,FALSE)         )</f>
        <v>Securing the learning</v>
      </c>
      <c r="F136" s="15" t="str">
        <f t="shared" si="79"/>
        <v/>
      </c>
      <c r="G136" s="15" t="str">
        <f t="shared" si="80"/>
        <v/>
      </c>
      <c r="H136" s="89" t="str">
        <f t="shared" si="81"/>
        <v/>
      </c>
      <c r="I136" s="89" t="str">
        <f t="shared" si="82"/>
        <v/>
      </c>
      <c r="J136" s="119"/>
      <c r="K136" s="119"/>
      <c r="L136" s="90"/>
      <c r="M136" s="96" t="str">
        <f t="shared" ref="M136:BC136" ca="1" si="84">IF(COUNTA(OFFSET(M136,2,0,COUNTIF($B:$B,$D137),1))=COUNTIF(OFFSET(M136,2,0,COUNTIF($B:$B,$D137),1),Not_started)," Not started ",IF(COUNTA(OFFSET(M136,2,0,COUNTIF($B:$B,$D137),1))-COUNTIF(OFFSET(M136,2,0,COUNTIF($B:$B,$D137),1),Not_started)&lt;COUNTA(OFFSET(M136,2,0,COUNTIF($B:$B,$D137),1)),"Started",IF(COUNTA(OFFSET(M136,2,0,COUNTIF($B:$B,$D137),1))=COUNTIF(OFFSET(M136,2,0,COUNTIF($B:$B,$D137),1),Green),"Green",IF(COUNTIF(OFFSET(M136,2,0,COUNTIF($B:$B,$D137),1),Red)&gt;0,"Red","Amber")   )   )   )</f>
        <v xml:space="preserve"> Not started </v>
      </c>
      <c r="N136" s="96" t="str">
        <f t="shared" ca="1" si="84"/>
        <v xml:space="preserve"> Not started </v>
      </c>
      <c r="O136" s="96" t="str">
        <f t="shared" ca="1" si="84"/>
        <v xml:space="preserve"> Not started </v>
      </c>
      <c r="P136" s="96" t="str">
        <f t="shared" ca="1" si="84"/>
        <v xml:space="preserve"> Not started </v>
      </c>
      <c r="Q136" s="96" t="str">
        <f t="shared" ca="1" si="84"/>
        <v xml:space="preserve"> Not started </v>
      </c>
      <c r="R136" s="96" t="str">
        <f t="shared" ca="1" si="84"/>
        <v xml:space="preserve"> Not started </v>
      </c>
      <c r="S136" s="96" t="str">
        <f t="shared" ca="1" si="84"/>
        <v xml:space="preserve"> Not started </v>
      </c>
      <c r="T136" s="96" t="str">
        <f t="shared" ca="1" si="84"/>
        <v xml:space="preserve"> Not started </v>
      </c>
      <c r="U136" s="96" t="str">
        <f t="shared" ca="1" si="84"/>
        <v xml:space="preserve"> Not started </v>
      </c>
      <c r="V136" s="96" t="str">
        <f t="shared" ca="1" si="84"/>
        <v xml:space="preserve"> Not started </v>
      </c>
      <c r="W136" s="97"/>
      <c r="X136" s="96" t="str">
        <f t="shared" ca="1" si="84"/>
        <v xml:space="preserve"> Not started </v>
      </c>
      <c r="Y136" s="96" t="str">
        <f t="shared" ca="1" si="84"/>
        <v xml:space="preserve"> Not started </v>
      </c>
      <c r="Z136" s="96" t="str">
        <f t="shared" ca="1" si="84"/>
        <v xml:space="preserve"> Not started </v>
      </c>
      <c r="AA136" s="96" t="str">
        <f t="shared" ca="1" si="84"/>
        <v xml:space="preserve"> Not started </v>
      </c>
      <c r="AB136" s="96" t="str">
        <f t="shared" ca="1" si="84"/>
        <v xml:space="preserve"> Not started </v>
      </c>
      <c r="AC136" s="96" t="str">
        <f t="shared" ca="1" si="84"/>
        <v xml:space="preserve"> Not started </v>
      </c>
      <c r="AD136" s="96" t="str">
        <f t="shared" ca="1" si="84"/>
        <v xml:space="preserve"> Not started </v>
      </c>
      <c r="AE136" s="96" t="str">
        <f t="shared" ca="1" si="84"/>
        <v xml:space="preserve"> Not started </v>
      </c>
      <c r="AF136" s="96" t="str">
        <f t="shared" ca="1" si="84"/>
        <v xml:space="preserve"> Not started </v>
      </c>
      <c r="AG136" s="96" t="str">
        <f t="shared" ca="1" si="84"/>
        <v xml:space="preserve"> Not started </v>
      </c>
      <c r="AH136" s="97"/>
      <c r="AI136" s="96" t="str">
        <f t="shared" ca="1" si="84"/>
        <v xml:space="preserve"> Not started </v>
      </c>
      <c r="AJ136" s="96" t="str">
        <f t="shared" ca="1" si="84"/>
        <v xml:space="preserve"> Not started </v>
      </c>
      <c r="AK136" s="96" t="str">
        <f t="shared" ca="1" si="84"/>
        <v xml:space="preserve"> Not started </v>
      </c>
      <c r="AL136" s="96" t="str">
        <f t="shared" ca="1" si="84"/>
        <v xml:space="preserve"> Not started </v>
      </c>
      <c r="AM136" s="96" t="str">
        <f t="shared" ca="1" si="84"/>
        <v xml:space="preserve"> Not started </v>
      </c>
      <c r="AN136" s="96" t="str">
        <f t="shared" ca="1" si="84"/>
        <v xml:space="preserve"> Not started </v>
      </c>
      <c r="AO136" s="96" t="str">
        <f t="shared" ca="1" si="84"/>
        <v xml:space="preserve"> Not started </v>
      </c>
      <c r="AP136" s="96" t="str">
        <f t="shared" ca="1" si="84"/>
        <v xml:space="preserve"> Not started </v>
      </c>
      <c r="AQ136" s="96" t="str">
        <f t="shared" ca="1" si="84"/>
        <v xml:space="preserve"> Not started </v>
      </c>
      <c r="AR136" s="96" t="str">
        <f t="shared" ca="1" si="84"/>
        <v xml:space="preserve"> Not started </v>
      </c>
      <c r="AS136" s="98"/>
      <c r="AT136" s="96" t="str">
        <f t="shared" ca="1" si="84"/>
        <v xml:space="preserve"> Not started </v>
      </c>
      <c r="AU136" s="96" t="str">
        <f t="shared" ca="1" si="84"/>
        <v xml:space="preserve"> Not started </v>
      </c>
      <c r="AV136" s="96" t="str">
        <f t="shared" ca="1" si="84"/>
        <v xml:space="preserve"> Not started </v>
      </c>
      <c r="AW136" s="96" t="str">
        <f t="shared" ca="1" si="84"/>
        <v xml:space="preserve"> Not started </v>
      </c>
      <c r="AX136" s="96" t="str">
        <f t="shared" ca="1" si="84"/>
        <v xml:space="preserve"> Not started </v>
      </c>
      <c r="AY136" s="96" t="str">
        <f t="shared" ca="1" si="84"/>
        <v xml:space="preserve"> Not started </v>
      </c>
      <c r="AZ136" s="96" t="str">
        <f t="shared" ca="1" si="84"/>
        <v xml:space="preserve"> Not started </v>
      </c>
      <c r="BA136" s="96" t="str">
        <f t="shared" ca="1" si="84"/>
        <v xml:space="preserve"> Not started </v>
      </c>
      <c r="BB136" s="96" t="str">
        <f t="shared" ca="1" si="84"/>
        <v xml:space="preserve"> Not started </v>
      </c>
      <c r="BC136" s="96" t="str">
        <f t="shared" ca="1" si="84"/>
        <v xml:space="preserve"> Not started </v>
      </c>
    </row>
    <row r="137" spans="1:55" ht="16" x14ac:dyDescent="0.2">
      <c r="A137" s="83" t="str">
        <f>'Raw Curriculum data'!A139</f>
        <v/>
      </c>
      <c r="B137" s="83" t="str">
        <f t="shared" si="83"/>
        <v/>
      </c>
      <c r="C137" s="83" t="str">
        <f t="shared" si="77"/>
        <v>12</v>
      </c>
      <c r="D137" s="84" t="str">
        <f t="shared" si="78"/>
        <v>12</v>
      </c>
      <c r="E137" s="3"/>
      <c r="F137" s="3" t="str">
        <f t="shared" si="79"/>
        <v/>
      </c>
      <c r="G137" s="3" t="str">
        <f t="shared" si="80"/>
        <v/>
      </c>
      <c r="H137" s="85" t="str">
        <f t="shared" si="81"/>
        <v/>
      </c>
      <c r="I137" s="85" t="str">
        <f t="shared" si="82"/>
        <v/>
      </c>
      <c r="J137" s="80"/>
      <c r="K137" s="80"/>
      <c r="L137" s="79"/>
      <c r="M137" s="99" t="str">
        <f t="shared" ref="M137:BA137" ca="1" si="85">CONCATENATE(COUNTIF(OFFSET(M136,2,0,COUNTIF($B:$B,$D137),1),Green)," out of ",COUNTA(OFFSET(M136,2,0,COUNTIF($B:$B,$D137),1)))</f>
        <v>0 out of 8</v>
      </c>
      <c r="N137" s="99" t="str">
        <f t="shared" ca="1" si="85"/>
        <v>0 out of 8</v>
      </c>
      <c r="O137" s="99" t="str">
        <f t="shared" ca="1" si="85"/>
        <v>0 out of 8</v>
      </c>
      <c r="P137" s="99" t="str">
        <f t="shared" ca="1" si="85"/>
        <v>0 out of 8</v>
      </c>
      <c r="Q137" s="99" t="str">
        <f t="shared" ca="1" si="85"/>
        <v>0 out of 8</v>
      </c>
      <c r="R137" s="99" t="str">
        <f t="shared" ca="1" si="85"/>
        <v>0 out of 8</v>
      </c>
      <c r="S137" s="99" t="str">
        <f t="shared" ca="1" si="85"/>
        <v>0 out of 8</v>
      </c>
      <c r="T137" s="99" t="str">
        <f t="shared" ca="1" si="85"/>
        <v>0 out of 8</v>
      </c>
      <c r="U137" s="99" t="str">
        <f t="shared" ca="1" si="85"/>
        <v>0 out of 8</v>
      </c>
      <c r="V137" s="99" t="str">
        <f t="shared" ca="1" si="85"/>
        <v>0 out of 8</v>
      </c>
      <c r="W137" s="94"/>
      <c r="X137" s="99" t="str">
        <f t="shared" ca="1" si="85"/>
        <v>0 out of 8</v>
      </c>
      <c r="Y137" s="99" t="str">
        <f t="shared" ca="1" si="85"/>
        <v>0 out of 8</v>
      </c>
      <c r="Z137" s="99" t="str">
        <f t="shared" ca="1" si="85"/>
        <v>0 out of 8</v>
      </c>
      <c r="AA137" s="99" t="str">
        <f t="shared" ca="1" si="85"/>
        <v>0 out of 8</v>
      </c>
      <c r="AB137" s="99" t="str">
        <f t="shared" ca="1" si="85"/>
        <v>0 out of 8</v>
      </c>
      <c r="AC137" s="99" t="str">
        <f t="shared" ca="1" si="85"/>
        <v>0 out of 8</v>
      </c>
      <c r="AD137" s="99" t="str">
        <f t="shared" ca="1" si="85"/>
        <v>0 out of 8</v>
      </c>
      <c r="AE137" s="99" t="str">
        <f t="shared" ca="1" si="85"/>
        <v>0 out of 8</v>
      </c>
      <c r="AF137" s="99" t="str">
        <f t="shared" ref="AF137" ca="1" si="86">CONCATENATE(COUNTIF(OFFSET(AF136,2,0,COUNTIF($B:$B,$D137),1),Green)," out of ",COUNTA(OFFSET(AF136,2,0,COUNTIF($B:$B,$D137),1)))</f>
        <v>0 out of 8</v>
      </c>
      <c r="AG137" s="99" t="str">
        <f t="shared" ca="1" si="85"/>
        <v>0 out of 8</v>
      </c>
      <c r="AH137" s="94"/>
      <c r="AI137" s="99" t="str">
        <f t="shared" ca="1" si="85"/>
        <v>0 out of 8</v>
      </c>
      <c r="AJ137" s="99" t="str">
        <f t="shared" ca="1" si="85"/>
        <v>0 out of 8</v>
      </c>
      <c r="AK137" s="99" t="str">
        <f t="shared" ca="1" si="85"/>
        <v>0 out of 8</v>
      </c>
      <c r="AL137" s="99" t="str">
        <f t="shared" ca="1" si="85"/>
        <v>0 out of 8</v>
      </c>
      <c r="AM137" s="99" t="str">
        <f t="shared" ca="1" si="85"/>
        <v>0 out of 8</v>
      </c>
      <c r="AN137" s="99" t="str">
        <f t="shared" ca="1" si="85"/>
        <v>0 out of 8</v>
      </c>
      <c r="AO137" s="99" t="str">
        <f t="shared" ca="1" si="85"/>
        <v>0 out of 8</v>
      </c>
      <c r="AP137" s="99" t="str">
        <f t="shared" ca="1" si="85"/>
        <v>0 out of 8</v>
      </c>
      <c r="AQ137" s="99" t="str">
        <f t="shared" ca="1" si="85"/>
        <v>0 out of 8</v>
      </c>
      <c r="AR137" s="99" t="str">
        <f t="shared" ca="1" si="85"/>
        <v>0 out of 8</v>
      </c>
      <c r="AS137" s="94"/>
      <c r="AT137" s="99" t="str">
        <f t="shared" ca="1" si="85"/>
        <v>0 out of 8</v>
      </c>
      <c r="AU137" s="99" t="str">
        <f t="shared" ca="1" si="85"/>
        <v>0 out of 8</v>
      </c>
      <c r="AV137" s="99" t="str">
        <f t="shared" ca="1" si="85"/>
        <v>0 out of 8</v>
      </c>
      <c r="AW137" s="99" t="str">
        <f t="shared" ca="1" si="85"/>
        <v>0 out of 8</v>
      </c>
      <c r="AX137" s="99" t="str">
        <f t="shared" ca="1" si="85"/>
        <v>0 out of 8</v>
      </c>
      <c r="AY137" s="99" t="str">
        <f t="shared" ca="1" si="85"/>
        <v>0 out of 8</v>
      </c>
      <c r="AZ137" s="99" t="str">
        <f t="shared" ca="1" si="85"/>
        <v>0 out of 8</v>
      </c>
      <c r="BA137" s="99" t="str">
        <f t="shared" ca="1" si="85"/>
        <v>0 out of 8</v>
      </c>
      <c r="BB137" s="99" t="str">
        <f t="shared" ref="BB137:BC137" ca="1" si="87">CONCATENATE(COUNTIF(OFFSET(BB136,2,0,COUNTIF($B:$B,$D137),1),Green)," out of ",COUNTA(OFFSET(BB136,2,0,COUNTIF($B:$B,$D137),1)))</f>
        <v>0 out of 8</v>
      </c>
      <c r="BC137" s="99" t="str">
        <f t="shared" ca="1" si="87"/>
        <v>0 out of 8</v>
      </c>
    </row>
    <row r="138" spans="1:55" ht="45" outlineLevel="1" x14ac:dyDescent="0.2">
      <c r="A138" s="83">
        <f>'Raw Curriculum data'!A140</f>
        <v>113</v>
      </c>
      <c r="B138" s="83" t="str">
        <f t="shared" si="83"/>
        <v>12</v>
      </c>
      <c r="C138" s="83" t="str">
        <f t="shared" si="77"/>
        <v>12</v>
      </c>
      <c r="D138" s="84" t="str">
        <f t="shared" si="78"/>
        <v/>
      </c>
      <c r="E138" s="3" t="str">
        <f t="shared" ref="E138:E145" si="88">IF(D138="",IF($A138="","",VLOOKUP($A138,curriculum_data,2,FALSE)),   VLOOKUP($D138,units,2,FALSE)         )</f>
        <v>Securing the learning</v>
      </c>
      <c r="F138" s="3" t="str">
        <f t="shared" si="79"/>
        <v>Unit 12 S1</v>
      </c>
      <c r="G138" s="3" t="str">
        <f t="shared" si="80"/>
        <v>Session 1: Using place value</v>
      </c>
      <c r="H138" s="85" t="str">
        <f t="shared" si="81"/>
        <v>• To review understanding of place value from thousands to thousandths.</v>
      </c>
      <c r="I138" s="85" t="str">
        <f t="shared" si="82"/>
        <v>(5N1) count forwards or backwards in steps of powers of 10 for any given number up to 1 000 000</v>
      </c>
      <c r="J138" s="80"/>
      <c r="K138" s="80"/>
      <c r="L138" s="79"/>
      <c r="M138" s="100" t="s">
        <v>5</v>
      </c>
      <c r="N138" s="100" t="s">
        <v>5</v>
      </c>
      <c r="O138" s="100" t="s">
        <v>5</v>
      </c>
      <c r="P138" s="100" t="s">
        <v>5</v>
      </c>
      <c r="Q138" s="100" t="s">
        <v>5</v>
      </c>
      <c r="R138" s="100" t="s">
        <v>5</v>
      </c>
      <c r="S138" s="100" t="s">
        <v>5</v>
      </c>
      <c r="T138" s="100" t="s">
        <v>5</v>
      </c>
      <c r="U138" s="100" t="s">
        <v>5</v>
      </c>
      <c r="V138" s="100" t="s">
        <v>5</v>
      </c>
      <c r="W138" s="101"/>
      <c r="X138" s="100" t="s">
        <v>5</v>
      </c>
      <c r="Y138" s="100" t="s">
        <v>5</v>
      </c>
      <c r="Z138" s="100" t="s">
        <v>5</v>
      </c>
      <c r="AA138" s="100" t="s">
        <v>5</v>
      </c>
      <c r="AB138" s="100" t="s">
        <v>5</v>
      </c>
      <c r="AC138" s="100" t="s">
        <v>5</v>
      </c>
      <c r="AD138" s="100" t="s">
        <v>5</v>
      </c>
      <c r="AE138" s="100" t="s">
        <v>5</v>
      </c>
      <c r="AF138" s="100" t="s">
        <v>5</v>
      </c>
      <c r="AG138" s="100" t="s">
        <v>5</v>
      </c>
      <c r="AH138" s="101"/>
      <c r="AI138" s="100" t="s">
        <v>5</v>
      </c>
      <c r="AJ138" s="100" t="s">
        <v>5</v>
      </c>
      <c r="AK138" s="100" t="s">
        <v>5</v>
      </c>
      <c r="AL138" s="100" t="s">
        <v>5</v>
      </c>
      <c r="AM138" s="100" t="s">
        <v>5</v>
      </c>
      <c r="AN138" s="100" t="s">
        <v>5</v>
      </c>
      <c r="AO138" s="100" t="s">
        <v>5</v>
      </c>
      <c r="AP138" s="100" t="s">
        <v>5</v>
      </c>
      <c r="AQ138" s="100" t="s">
        <v>5</v>
      </c>
      <c r="AR138" s="100" t="s">
        <v>5</v>
      </c>
      <c r="AS138" s="101"/>
      <c r="AT138" s="100" t="s">
        <v>5</v>
      </c>
      <c r="AU138" s="100" t="s">
        <v>5</v>
      </c>
      <c r="AV138" s="100" t="s">
        <v>5</v>
      </c>
      <c r="AW138" s="100" t="s">
        <v>5</v>
      </c>
      <c r="AX138" s="100" t="s">
        <v>5</v>
      </c>
      <c r="AY138" s="100" t="s">
        <v>5</v>
      </c>
      <c r="AZ138" s="100" t="s">
        <v>5</v>
      </c>
      <c r="BA138" s="100" t="s">
        <v>5</v>
      </c>
      <c r="BB138" s="100" t="s">
        <v>5</v>
      </c>
      <c r="BC138" s="100" t="s">
        <v>5</v>
      </c>
    </row>
    <row r="139" spans="1:55" ht="45" outlineLevel="1" x14ac:dyDescent="0.2">
      <c r="A139" s="83">
        <f>'Raw Curriculum data'!A141</f>
        <v>114</v>
      </c>
      <c r="B139" s="83" t="str">
        <f t="shared" si="83"/>
        <v>12</v>
      </c>
      <c r="C139" s="83" t="str">
        <f t="shared" si="77"/>
        <v>12</v>
      </c>
      <c r="D139" s="84" t="str">
        <f t="shared" si="78"/>
        <v/>
      </c>
      <c r="E139" s="3" t="str">
        <f t="shared" si="88"/>
        <v>Securing the learning</v>
      </c>
      <c r="F139" s="3" t="str">
        <f t="shared" si="79"/>
        <v>Unit 12 S1</v>
      </c>
      <c r="G139" s="3" t="str">
        <f t="shared" si="80"/>
        <v>Session 1: Using place value</v>
      </c>
      <c r="H139" s="85" t="str">
        <f t="shared" si="81"/>
        <v>• To multiply and divide numbers by 10, 100, 100.</v>
      </c>
      <c r="I139" s="85" t="str">
        <f t="shared" si="82"/>
        <v xml:space="preserve">(5C6b) multiply and divide whole numbers and those involving decimals by 10, 100 and 1000 </v>
      </c>
      <c r="J139" s="80"/>
      <c r="K139" s="80"/>
      <c r="L139" s="79"/>
      <c r="M139" s="100" t="s">
        <v>5</v>
      </c>
      <c r="N139" s="100" t="s">
        <v>5</v>
      </c>
      <c r="O139" s="100" t="s">
        <v>5</v>
      </c>
      <c r="P139" s="100" t="s">
        <v>5</v>
      </c>
      <c r="Q139" s="100" t="s">
        <v>5</v>
      </c>
      <c r="R139" s="100" t="s">
        <v>5</v>
      </c>
      <c r="S139" s="100" t="s">
        <v>5</v>
      </c>
      <c r="T139" s="100" t="s">
        <v>5</v>
      </c>
      <c r="U139" s="100" t="s">
        <v>5</v>
      </c>
      <c r="V139" s="100" t="s">
        <v>5</v>
      </c>
      <c r="W139" s="101"/>
      <c r="X139" s="100" t="s">
        <v>5</v>
      </c>
      <c r="Y139" s="100" t="s">
        <v>5</v>
      </c>
      <c r="Z139" s="100" t="s">
        <v>5</v>
      </c>
      <c r="AA139" s="100" t="s">
        <v>5</v>
      </c>
      <c r="AB139" s="100" t="s">
        <v>5</v>
      </c>
      <c r="AC139" s="100" t="s">
        <v>5</v>
      </c>
      <c r="AD139" s="100" t="s">
        <v>5</v>
      </c>
      <c r="AE139" s="100" t="s">
        <v>5</v>
      </c>
      <c r="AF139" s="100" t="s">
        <v>5</v>
      </c>
      <c r="AG139" s="100" t="s">
        <v>5</v>
      </c>
      <c r="AH139" s="101"/>
      <c r="AI139" s="100" t="s">
        <v>5</v>
      </c>
      <c r="AJ139" s="100" t="s">
        <v>5</v>
      </c>
      <c r="AK139" s="100" t="s">
        <v>5</v>
      </c>
      <c r="AL139" s="100" t="s">
        <v>5</v>
      </c>
      <c r="AM139" s="100" t="s">
        <v>5</v>
      </c>
      <c r="AN139" s="100" t="s">
        <v>5</v>
      </c>
      <c r="AO139" s="100" t="s">
        <v>5</v>
      </c>
      <c r="AP139" s="100" t="s">
        <v>5</v>
      </c>
      <c r="AQ139" s="100" t="s">
        <v>5</v>
      </c>
      <c r="AR139" s="100" t="s">
        <v>5</v>
      </c>
      <c r="AS139" s="101"/>
      <c r="AT139" s="100" t="s">
        <v>5</v>
      </c>
      <c r="AU139" s="100" t="s">
        <v>5</v>
      </c>
      <c r="AV139" s="100" t="s">
        <v>5</v>
      </c>
      <c r="AW139" s="100" t="s">
        <v>5</v>
      </c>
      <c r="AX139" s="100" t="s">
        <v>5</v>
      </c>
      <c r="AY139" s="100" t="s">
        <v>5</v>
      </c>
      <c r="AZ139" s="100" t="s">
        <v>5</v>
      </c>
      <c r="BA139" s="100" t="s">
        <v>5</v>
      </c>
      <c r="BB139" s="100" t="s">
        <v>5</v>
      </c>
      <c r="BC139" s="100" t="s">
        <v>5</v>
      </c>
    </row>
    <row r="140" spans="1:55" ht="45" outlineLevel="1" x14ac:dyDescent="0.2">
      <c r="A140" s="83">
        <f>'Raw Curriculum data'!A142</f>
        <v>115</v>
      </c>
      <c r="B140" s="83" t="str">
        <f t="shared" si="83"/>
        <v>12</v>
      </c>
      <c r="C140" s="83" t="str">
        <f t="shared" si="77"/>
        <v>12</v>
      </c>
      <c r="D140" s="84" t="str">
        <f t="shared" si="78"/>
        <v/>
      </c>
      <c r="E140" s="3" t="str">
        <f t="shared" si="88"/>
        <v>Securing the learning</v>
      </c>
      <c r="F140" s="3" t="str">
        <f t="shared" si="79"/>
        <v>Unit 12 S2</v>
      </c>
      <c r="G140" s="3" t="str">
        <f t="shared" si="80"/>
        <v>Session 2: Adding and subtracting</v>
      </c>
      <c r="H140" s="85" t="str">
        <f t="shared" si="81"/>
        <v>• To review understanding and accuracy in adding and subtracting problems, with both whole numbers and decimal numbers.</v>
      </c>
      <c r="I140" s="85" t="str">
        <f t="shared" si="82"/>
        <v xml:space="preserve">(5C3) use rounding to check answers to calculations and determine, in the context of a problem, levels of accuracy </v>
      </c>
      <c r="J140" s="80"/>
      <c r="K140" s="80"/>
      <c r="L140" s="79"/>
      <c r="M140" s="100" t="s">
        <v>5</v>
      </c>
      <c r="N140" s="100" t="s">
        <v>5</v>
      </c>
      <c r="O140" s="100" t="s">
        <v>5</v>
      </c>
      <c r="P140" s="100" t="s">
        <v>5</v>
      </c>
      <c r="Q140" s="100" t="s">
        <v>5</v>
      </c>
      <c r="R140" s="100" t="s">
        <v>5</v>
      </c>
      <c r="S140" s="100" t="s">
        <v>5</v>
      </c>
      <c r="T140" s="100" t="s">
        <v>5</v>
      </c>
      <c r="U140" s="100" t="s">
        <v>5</v>
      </c>
      <c r="V140" s="100" t="s">
        <v>5</v>
      </c>
      <c r="W140" s="101"/>
      <c r="X140" s="100" t="s">
        <v>5</v>
      </c>
      <c r="Y140" s="100" t="s">
        <v>5</v>
      </c>
      <c r="Z140" s="100" t="s">
        <v>5</v>
      </c>
      <c r="AA140" s="100" t="s">
        <v>5</v>
      </c>
      <c r="AB140" s="100" t="s">
        <v>5</v>
      </c>
      <c r="AC140" s="100" t="s">
        <v>5</v>
      </c>
      <c r="AD140" s="100" t="s">
        <v>5</v>
      </c>
      <c r="AE140" s="100" t="s">
        <v>5</v>
      </c>
      <c r="AF140" s="100" t="s">
        <v>5</v>
      </c>
      <c r="AG140" s="100" t="s">
        <v>5</v>
      </c>
      <c r="AH140" s="101"/>
      <c r="AI140" s="100" t="s">
        <v>5</v>
      </c>
      <c r="AJ140" s="100" t="s">
        <v>5</v>
      </c>
      <c r="AK140" s="100" t="s">
        <v>5</v>
      </c>
      <c r="AL140" s="100" t="s">
        <v>5</v>
      </c>
      <c r="AM140" s="100" t="s">
        <v>5</v>
      </c>
      <c r="AN140" s="100" t="s">
        <v>5</v>
      </c>
      <c r="AO140" s="100" t="s">
        <v>5</v>
      </c>
      <c r="AP140" s="100" t="s">
        <v>5</v>
      </c>
      <c r="AQ140" s="100" t="s">
        <v>5</v>
      </c>
      <c r="AR140" s="100" t="s">
        <v>5</v>
      </c>
      <c r="AS140" s="101"/>
      <c r="AT140" s="100" t="s">
        <v>5</v>
      </c>
      <c r="AU140" s="100" t="s">
        <v>5</v>
      </c>
      <c r="AV140" s="100" t="s">
        <v>5</v>
      </c>
      <c r="AW140" s="100" t="s">
        <v>5</v>
      </c>
      <c r="AX140" s="100" t="s">
        <v>5</v>
      </c>
      <c r="AY140" s="100" t="s">
        <v>5</v>
      </c>
      <c r="AZ140" s="100" t="s">
        <v>5</v>
      </c>
      <c r="BA140" s="100" t="s">
        <v>5</v>
      </c>
      <c r="BB140" s="100" t="s">
        <v>5</v>
      </c>
      <c r="BC140" s="100" t="s">
        <v>5</v>
      </c>
    </row>
    <row r="141" spans="1:55" ht="60" outlineLevel="1" x14ac:dyDescent="0.2">
      <c r="A141" s="83">
        <f>'Raw Curriculum data'!A143</f>
        <v>116</v>
      </c>
      <c r="B141" s="83" t="str">
        <f t="shared" si="83"/>
        <v>12</v>
      </c>
      <c r="C141" s="83" t="str">
        <f t="shared" si="77"/>
        <v>12</v>
      </c>
      <c r="D141" s="84" t="str">
        <f t="shared" si="78"/>
        <v/>
      </c>
      <c r="E141" s="3" t="str">
        <f t="shared" si="88"/>
        <v>Securing the learning</v>
      </c>
      <c r="F141" s="3" t="str">
        <f t="shared" si="79"/>
        <v>Unit 12 S2</v>
      </c>
      <c r="G141" s="3" t="str">
        <f t="shared" si="80"/>
        <v>Session 2: Adding and subtracting</v>
      </c>
      <c r="H141" s="85" t="str">
        <f t="shared" si="81"/>
        <v>• To use and understand the procedure for exchanging in both adding and subtracting.</v>
      </c>
      <c r="I141" s="85" t="str">
        <f t="shared" si="82"/>
        <v xml:space="preserve">(5C2) add and subtract whole numbers with more than 4 digits, including using formal written methods (columnar addition and subtraction) </v>
      </c>
      <c r="J141" s="80"/>
      <c r="K141" s="80"/>
      <c r="L141" s="79"/>
      <c r="M141" s="100" t="s">
        <v>5</v>
      </c>
      <c r="N141" s="100" t="s">
        <v>5</v>
      </c>
      <c r="O141" s="100" t="s">
        <v>5</v>
      </c>
      <c r="P141" s="100" t="s">
        <v>5</v>
      </c>
      <c r="Q141" s="100" t="s">
        <v>5</v>
      </c>
      <c r="R141" s="100" t="s">
        <v>5</v>
      </c>
      <c r="S141" s="100" t="s">
        <v>5</v>
      </c>
      <c r="T141" s="100" t="s">
        <v>5</v>
      </c>
      <c r="U141" s="100" t="s">
        <v>5</v>
      </c>
      <c r="V141" s="100" t="s">
        <v>5</v>
      </c>
      <c r="W141" s="101"/>
      <c r="X141" s="100" t="s">
        <v>5</v>
      </c>
      <c r="Y141" s="100" t="s">
        <v>5</v>
      </c>
      <c r="Z141" s="100" t="s">
        <v>5</v>
      </c>
      <c r="AA141" s="100" t="s">
        <v>5</v>
      </c>
      <c r="AB141" s="100" t="s">
        <v>5</v>
      </c>
      <c r="AC141" s="100" t="s">
        <v>5</v>
      </c>
      <c r="AD141" s="100" t="s">
        <v>5</v>
      </c>
      <c r="AE141" s="100" t="s">
        <v>5</v>
      </c>
      <c r="AF141" s="100" t="s">
        <v>5</v>
      </c>
      <c r="AG141" s="100" t="s">
        <v>5</v>
      </c>
      <c r="AH141" s="101"/>
      <c r="AI141" s="100" t="s">
        <v>5</v>
      </c>
      <c r="AJ141" s="100" t="s">
        <v>5</v>
      </c>
      <c r="AK141" s="100" t="s">
        <v>5</v>
      </c>
      <c r="AL141" s="100" t="s">
        <v>5</v>
      </c>
      <c r="AM141" s="100" t="s">
        <v>5</v>
      </c>
      <c r="AN141" s="100" t="s">
        <v>5</v>
      </c>
      <c r="AO141" s="100" t="s">
        <v>5</v>
      </c>
      <c r="AP141" s="100" t="s">
        <v>5</v>
      </c>
      <c r="AQ141" s="100" t="s">
        <v>5</v>
      </c>
      <c r="AR141" s="100" t="s">
        <v>5</v>
      </c>
      <c r="AS141" s="101"/>
      <c r="AT141" s="100" t="s">
        <v>5</v>
      </c>
      <c r="AU141" s="100" t="s">
        <v>5</v>
      </c>
      <c r="AV141" s="100" t="s">
        <v>5</v>
      </c>
      <c r="AW141" s="100" t="s">
        <v>5</v>
      </c>
      <c r="AX141" s="100" t="s">
        <v>5</v>
      </c>
      <c r="AY141" s="100" t="s">
        <v>5</v>
      </c>
      <c r="AZ141" s="100" t="s">
        <v>5</v>
      </c>
      <c r="BA141" s="100" t="s">
        <v>5</v>
      </c>
      <c r="BB141" s="100" t="s">
        <v>5</v>
      </c>
      <c r="BC141" s="100" t="s">
        <v>5</v>
      </c>
    </row>
    <row r="142" spans="1:55" ht="60" outlineLevel="1" x14ac:dyDescent="0.2">
      <c r="A142" s="83">
        <f>'Raw Curriculum data'!A144</f>
        <v>117</v>
      </c>
      <c r="B142" s="83" t="str">
        <f t="shared" si="83"/>
        <v>12</v>
      </c>
      <c r="C142" s="83" t="str">
        <f t="shared" si="77"/>
        <v>12</v>
      </c>
      <c r="D142" s="84" t="str">
        <f t="shared" si="78"/>
        <v/>
      </c>
      <c r="E142" s="3" t="str">
        <f t="shared" si="88"/>
        <v>Securing the learning</v>
      </c>
      <c r="F142" s="3" t="str">
        <f t="shared" si="79"/>
        <v>Unit 12 S3</v>
      </c>
      <c r="G142" s="3" t="str">
        <f t="shared" si="80"/>
        <v>Session 3: Multiplying and dividing</v>
      </c>
      <c r="H142" s="85" t="str">
        <f t="shared" si="81"/>
        <v>• To calculate the answer to problems, including 2-digit × 1-digit, 3-digit × 1-digit, 3-digit × 2-digit (including decimals), 3-digit ÷ 1-digit, 3-digit ÷ 1-digit and 4-digit ÷ 1-digit.</v>
      </c>
      <c r="I142" s="85" t="str">
        <f t="shared" si="82"/>
        <v xml:space="preserve">(5C2) add and subtract whole numbers with more than 4 digits, including using formal written methods (columnar addition and subtraction) </v>
      </c>
      <c r="J142" s="80"/>
      <c r="K142" s="80"/>
      <c r="L142" s="79"/>
      <c r="M142" s="100" t="s">
        <v>5</v>
      </c>
      <c r="N142" s="100" t="s">
        <v>5</v>
      </c>
      <c r="O142" s="100" t="s">
        <v>5</v>
      </c>
      <c r="P142" s="100" t="s">
        <v>5</v>
      </c>
      <c r="Q142" s="100" t="s">
        <v>5</v>
      </c>
      <c r="R142" s="100" t="s">
        <v>5</v>
      </c>
      <c r="S142" s="100" t="s">
        <v>5</v>
      </c>
      <c r="T142" s="100" t="s">
        <v>5</v>
      </c>
      <c r="U142" s="100" t="s">
        <v>5</v>
      </c>
      <c r="V142" s="100" t="s">
        <v>5</v>
      </c>
      <c r="W142" s="101"/>
      <c r="X142" s="100" t="s">
        <v>5</v>
      </c>
      <c r="Y142" s="100" t="s">
        <v>5</v>
      </c>
      <c r="Z142" s="100" t="s">
        <v>5</v>
      </c>
      <c r="AA142" s="100" t="s">
        <v>5</v>
      </c>
      <c r="AB142" s="100" t="s">
        <v>5</v>
      </c>
      <c r="AC142" s="100" t="s">
        <v>5</v>
      </c>
      <c r="AD142" s="100" t="s">
        <v>5</v>
      </c>
      <c r="AE142" s="100" t="s">
        <v>5</v>
      </c>
      <c r="AF142" s="100" t="s">
        <v>5</v>
      </c>
      <c r="AG142" s="100" t="s">
        <v>5</v>
      </c>
      <c r="AH142" s="101"/>
      <c r="AI142" s="100" t="s">
        <v>5</v>
      </c>
      <c r="AJ142" s="100" t="s">
        <v>5</v>
      </c>
      <c r="AK142" s="100" t="s">
        <v>5</v>
      </c>
      <c r="AL142" s="100" t="s">
        <v>5</v>
      </c>
      <c r="AM142" s="100" t="s">
        <v>5</v>
      </c>
      <c r="AN142" s="100" t="s">
        <v>5</v>
      </c>
      <c r="AO142" s="100" t="s">
        <v>5</v>
      </c>
      <c r="AP142" s="100" t="s">
        <v>5</v>
      </c>
      <c r="AQ142" s="100" t="s">
        <v>5</v>
      </c>
      <c r="AR142" s="100" t="s">
        <v>5</v>
      </c>
      <c r="AS142" s="101"/>
      <c r="AT142" s="100" t="s">
        <v>5</v>
      </c>
      <c r="AU142" s="100" t="s">
        <v>5</v>
      </c>
      <c r="AV142" s="100" t="s">
        <v>5</v>
      </c>
      <c r="AW142" s="100" t="s">
        <v>5</v>
      </c>
      <c r="AX142" s="100" t="s">
        <v>5</v>
      </c>
      <c r="AY142" s="100" t="s">
        <v>5</v>
      </c>
      <c r="AZ142" s="100" t="s">
        <v>5</v>
      </c>
      <c r="BA142" s="100" t="s">
        <v>5</v>
      </c>
      <c r="BB142" s="100" t="s">
        <v>5</v>
      </c>
      <c r="BC142" s="100" t="s">
        <v>5</v>
      </c>
    </row>
    <row r="143" spans="1:55" ht="32" outlineLevel="1" x14ac:dyDescent="0.2">
      <c r="A143" s="83">
        <f>'Raw Curriculum data'!A145</f>
        <v>118</v>
      </c>
      <c r="B143" s="83" t="str">
        <f t="shared" si="83"/>
        <v>12</v>
      </c>
      <c r="C143" s="83" t="str">
        <f t="shared" si="77"/>
        <v>12</v>
      </c>
      <c r="D143" s="84" t="str">
        <f t="shared" si="78"/>
        <v/>
      </c>
      <c r="E143" s="3" t="str">
        <f t="shared" si="88"/>
        <v>Securing the learning</v>
      </c>
      <c r="F143" s="3" t="str">
        <f t="shared" si="79"/>
        <v>Unit 12 S4</v>
      </c>
      <c r="G143" s="3" t="str">
        <f t="shared" si="80"/>
        <v>Session 4: Fractions, decimals, percentages</v>
      </c>
      <c r="H143" s="85" t="str">
        <f t="shared" si="81"/>
        <v>• To secure an understanding of the equivalence of fractions, decimals and percentages.</v>
      </c>
      <c r="I143" s="85" t="str">
        <f t="shared" si="82"/>
        <v xml:space="preserve">(5F8) read, write, order and compare numbers with up to three decimal places </v>
      </c>
      <c r="J143" s="80"/>
      <c r="K143" s="80"/>
      <c r="L143" s="79"/>
      <c r="M143" s="100" t="s">
        <v>5</v>
      </c>
      <c r="N143" s="100" t="s">
        <v>5</v>
      </c>
      <c r="O143" s="100" t="s">
        <v>5</v>
      </c>
      <c r="P143" s="100" t="s">
        <v>5</v>
      </c>
      <c r="Q143" s="100" t="s">
        <v>5</v>
      </c>
      <c r="R143" s="100" t="s">
        <v>5</v>
      </c>
      <c r="S143" s="100" t="s">
        <v>5</v>
      </c>
      <c r="T143" s="100" t="s">
        <v>5</v>
      </c>
      <c r="U143" s="100" t="s">
        <v>5</v>
      </c>
      <c r="V143" s="100" t="s">
        <v>5</v>
      </c>
      <c r="W143" s="101"/>
      <c r="X143" s="100" t="s">
        <v>5</v>
      </c>
      <c r="Y143" s="100" t="s">
        <v>5</v>
      </c>
      <c r="Z143" s="100" t="s">
        <v>5</v>
      </c>
      <c r="AA143" s="100" t="s">
        <v>5</v>
      </c>
      <c r="AB143" s="100" t="s">
        <v>5</v>
      </c>
      <c r="AC143" s="100" t="s">
        <v>5</v>
      </c>
      <c r="AD143" s="100" t="s">
        <v>5</v>
      </c>
      <c r="AE143" s="100" t="s">
        <v>5</v>
      </c>
      <c r="AF143" s="100" t="s">
        <v>5</v>
      </c>
      <c r="AG143" s="100" t="s">
        <v>5</v>
      </c>
      <c r="AH143" s="101"/>
      <c r="AI143" s="100" t="s">
        <v>5</v>
      </c>
      <c r="AJ143" s="100" t="s">
        <v>5</v>
      </c>
      <c r="AK143" s="100" t="s">
        <v>5</v>
      </c>
      <c r="AL143" s="100" t="s">
        <v>5</v>
      </c>
      <c r="AM143" s="100" t="s">
        <v>5</v>
      </c>
      <c r="AN143" s="100" t="s">
        <v>5</v>
      </c>
      <c r="AO143" s="100" t="s">
        <v>5</v>
      </c>
      <c r="AP143" s="100" t="s">
        <v>5</v>
      </c>
      <c r="AQ143" s="100" t="s">
        <v>5</v>
      </c>
      <c r="AR143" s="100" t="s">
        <v>5</v>
      </c>
      <c r="AS143" s="101"/>
      <c r="AT143" s="100" t="s">
        <v>5</v>
      </c>
      <c r="AU143" s="100" t="s">
        <v>5</v>
      </c>
      <c r="AV143" s="100" t="s">
        <v>5</v>
      </c>
      <c r="AW143" s="100" t="s">
        <v>5</v>
      </c>
      <c r="AX143" s="100" t="s">
        <v>5</v>
      </c>
      <c r="AY143" s="100" t="s">
        <v>5</v>
      </c>
      <c r="AZ143" s="100" t="s">
        <v>5</v>
      </c>
      <c r="BA143" s="100" t="s">
        <v>5</v>
      </c>
      <c r="BB143" s="100" t="s">
        <v>5</v>
      </c>
      <c r="BC143" s="100" t="s">
        <v>5</v>
      </c>
    </row>
    <row r="144" spans="1:55" ht="45" outlineLevel="1" x14ac:dyDescent="0.2">
      <c r="A144" s="83">
        <f>'Raw Curriculum data'!A146</f>
        <v>119</v>
      </c>
      <c r="B144" s="83" t="str">
        <f t="shared" si="83"/>
        <v>12</v>
      </c>
      <c r="C144" s="83" t="str">
        <f t="shared" si="77"/>
        <v>12</v>
      </c>
      <c r="D144" s="84" t="str">
        <f t="shared" si="78"/>
        <v/>
      </c>
      <c r="E144" s="3" t="str">
        <f t="shared" si="88"/>
        <v>Securing the learning</v>
      </c>
      <c r="F144" s="3" t="str">
        <f t="shared" si="79"/>
        <v>Unit 12 S4</v>
      </c>
      <c r="G144" s="3" t="str">
        <f t="shared" si="80"/>
        <v>Session 4: Fractions, decimals, percentages</v>
      </c>
      <c r="H144" s="85" t="str">
        <f t="shared" si="81"/>
        <v>• To be able to convert between the three ways of writing numbers that are less than one (and equal to and more than one.)</v>
      </c>
      <c r="I144" s="85" t="str">
        <f t="shared" si="82"/>
        <v xml:space="preserve">(5F10) solve problems involving number up to three decimal places </v>
      </c>
      <c r="J144" s="80"/>
      <c r="K144" s="80"/>
      <c r="L144" s="79"/>
      <c r="M144" s="100" t="s">
        <v>5</v>
      </c>
      <c r="N144" s="100" t="s">
        <v>5</v>
      </c>
      <c r="O144" s="100" t="s">
        <v>5</v>
      </c>
      <c r="P144" s="100" t="s">
        <v>5</v>
      </c>
      <c r="Q144" s="100" t="s">
        <v>5</v>
      </c>
      <c r="R144" s="100" t="s">
        <v>5</v>
      </c>
      <c r="S144" s="100" t="s">
        <v>5</v>
      </c>
      <c r="T144" s="100" t="s">
        <v>5</v>
      </c>
      <c r="U144" s="100" t="s">
        <v>5</v>
      </c>
      <c r="V144" s="100" t="s">
        <v>5</v>
      </c>
      <c r="W144" s="101"/>
      <c r="X144" s="100" t="s">
        <v>5</v>
      </c>
      <c r="Y144" s="100" t="s">
        <v>5</v>
      </c>
      <c r="Z144" s="100" t="s">
        <v>5</v>
      </c>
      <c r="AA144" s="100" t="s">
        <v>5</v>
      </c>
      <c r="AB144" s="100" t="s">
        <v>5</v>
      </c>
      <c r="AC144" s="100" t="s">
        <v>5</v>
      </c>
      <c r="AD144" s="100" t="s">
        <v>5</v>
      </c>
      <c r="AE144" s="100" t="s">
        <v>5</v>
      </c>
      <c r="AF144" s="100" t="s">
        <v>5</v>
      </c>
      <c r="AG144" s="100" t="s">
        <v>5</v>
      </c>
      <c r="AH144" s="101"/>
      <c r="AI144" s="100" t="s">
        <v>5</v>
      </c>
      <c r="AJ144" s="100" t="s">
        <v>5</v>
      </c>
      <c r="AK144" s="100" t="s">
        <v>5</v>
      </c>
      <c r="AL144" s="100" t="s">
        <v>5</v>
      </c>
      <c r="AM144" s="100" t="s">
        <v>5</v>
      </c>
      <c r="AN144" s="100" t="s">
        <v>5</v>
      </c>
      <c r="AO144" s="100" t="s">
        <v>5</v>
      </c>
      <c r="AP144" s="100" t="s">
        <v>5</v>
      </c>
      <c r="AQ144" s="100" t="s">
        <v>5</v>
      </c>
      <c r="AR144" s="100" t="s">
        <v>5</v>
      </c>
      <c r="AS144" s="101"/>
      <c r="AT144" s="100" t="s">
        <v>5</v>
      </c>
      <c r="AU144" s="100" t="s">
        <v>5</v>
      </c>
      <c r="AV144" s="100" t="s">
        <v>5</v>
      </c>
      <c r="AW144" s="100" t="s">
        <v>5</v>
      </c>
      <c r="AX144" s="100" t="s">
        <v>5</v>
      </c>
      <c r="AY144" s="100" t="s">
        <v>5</v>
      </c>
      <c r="AZ144" s="100" t="s">
        <v>5</v>
      </c>
      <c r="BA144" s="100" t="s">
        <v>5</v>
      </c>
      <c r="BB144" s="100" t="s">
        <v>5</v>
      </c>
      <c r="BC144" s="100" t="s">
        <v>5</v>
      </c>
    </row>
    <row r="145" spans="1:55" ht="32" outlineLevel="1" x14ac:dyDescent="0.2">
      <c r="A145" s="83">
        <f>'Raw Curriculum data'!A147</f>
        <v>120</v>
      </c>
      <c r="B145" s="83" t="str">
        <f t="shared" si="83"/>
        <v>12</v>
      </c>
      <c r="C145" s="83" t="str">
        <f t="shared" si="77"/>
        <v>12</v>
      </c>
      <c r="D145" s="84" t="str">
        <f>IF(G145="",#REF!,"")</f>
        <v/>
      </c>
      <c r="E145" s="3" t="str">
        <f t="shared" si="88"/>
        <v>Securing the learning</v>
      </c>
      <c r="F145" s="3" t="str">
        <f t="shared" si="79"/>
        <v>Unit 12 S4</v>
      </c>
      <c r="G145" s="3" t="str">
        <f t="shared" si="80"/>
        <v>Session 4: Fractions, decimals, percentages</v>
      </c>
      <c r="H145" s="85" t="str">
        <f t="shared" si="81"/>
        <v>• To work out: percentage of a quantity, decimal × quantity and fraction × quantity.</v>
      </c>
      <c r="I145" s="85" t="str">
        <f t="shared" si="82"/>
        <v xml:space="preserve">(5F10) solve problems involving number up to three decimal places </v>
      </c>
      <c r="J145" s="80"/>
      <c r="K145" s="80"/>
      <c r="L145" s="79"/>
      <c r="M145" s="100" t="s">
        <v>5</v>
      </c>
      <c r="N145" s="100" t="s">
        <v>5</v>
      </c>
      <c r="O145" s="100" t="s">
        <v>5</v>
      </c>
      <c r="P145" s="100" t="s">
        <v>5</v>
      </c>
      <c r="Q145" s="100" t="s">
        <v>5</v>
      </c>
      <c r="R145" s="100" t="s">
        <v>5</v>
      </c>
      <c r="S145" s="100" t="s">
        <v>5</v>
      </c>
      <c r="T145" s="100" t="s">
        <v>5</v>
      </c>
      <c r="U145" s="100" t="s">
        <v>5</v>
      </c>
      <c r="V145" s="100" t="s">
        <v>5</v>
      </c>
      <c r="W145" s="101"/>
      <c r="X145" s="100" t="s">
        <v>5</v>
      </c>
      <c r="Y145" s="100" t="s">
        <v>5</v>
      </c>
      <c r="Z145" s="100" t="s">
        <v>5</v>
      </c>
      <c r="AA145" s="100" t="s">
        <v>5</v>
      </c>
      <c r="AB145" s="100" t="s">
        <v>5</v>
      </c>
      <c r="AC145" s="100" t="s">
        <v>5</v>
      </c>
      <c r="AD145" s="100" t="s">
        <v>5</v>
      </c>
      <c r="AE145" s="100" t="s">
        <v>5</v>
      </c>
      <c r="AF145" s="100" t="s">
        <v>5</v>
      </c>
      <c r="AG145" s="100" t="s">
        <v>5</v>
      </c>
      <c r="AH145" s="101"/>
      <c r="AI145" s="100" t="s">
        <v>5</v>
      </c>
      <c r="AJ145" s="100" t="s">
        <v>5</v>
      </c>
      <c r="AK145" s="100" t="s">
        <v>5</v>
      </c>
      <c r="AL145" s="100" t="s">
        <v>5</v>
      </c>
      <c r="AM145" s="100" t="s">
        <v>5</v>
      </c>
      <c r="AN145" s="100" t="s">
        <v>5</v>
      </c>
      <c r="AO145" s="100" t="s">
        <v>5</v>
      </c>
      <c r="AP145" s="100" t="s">
        <v>5</v>
      </c>
      <c r="AQ145" s="100" t="s">
        <v>5</v>
      </c>
      <c r="AR145" s="100" t="s">
        <v>5</v>
      </c>
      <c r="AS145" s="101"/>
      <c r="AT145" s="100" t="s">
        <v>5</v>
      </c>
      <c r="AU145" s="100" t="s">
        <v>5</v>
      </c>
      <c r="AV145" s="100" t="s">
        <v>5</v>
      </c>
      <c r="AW145" s="100" t="s">
        <v>5</v>
      </c>
      <c r="AX145" s="100" t="s">
        <v>5</v>
      </c>
      <c r="AY145" s="100" t="s">
        <v>5</v>
      </c>
      <c r="AZ145" s="100" t="s">
        <v>5</v>
      </c>
      <c r="BA145" s="100" t="s">
        <v>5</v>
      </c>
      <c r="BB145" s="100" t="s">
        <v>5</v>
      </c>
      <c r="BC145" s="100" t="s">
        <v>5</v>
      </c>
    </row>
  </sheetData>
  <sheetProtection algorithmName="SHA-512" hashValue="wjpNsj8NHMHCxQ4jbiJ/Oa4JiUgueFuUBmoBSYEfLJiF0FqJegEXyZFzLxsIIP/6RrNeQDrd3nsJ8doyJVtssw==" saltValue="LpUTIdmGpohQ335g3hluRQ==" spinCount="100000" sheet="1" objects="1" scenarios="1" selectLockedCells="1"/>
  <conditionalFormatting sqref="X2:AE145 AI2:AR145 A2:K145 AT2:BC145 M2:V145 AG2:AG145">
    <cfRule type="expression" dxfId="25" priority="135">
      <formula>ISEVEN($C2)</formula>
    </cfRule>
  </conditionalFormatting>
  <conditionalFormatting sqref="E2:E145">
    <cfRule type="expression" dxfId="24" priority="136">
      <formula>IF($D3="",FALSE,TRUE)</formula>
    </cfRule>
  </conditionalFormatting>
  <conditionalFormatting sqref="H2:H145">
    <cfRule type="cellIs" dxfId="23" priority="20" operator="equal">
      <formula>"M"</formula>
    </cfRule>
    <cfRule type="cellIs" dxfId="22" priority="22" operator="equal">
      <formula>"G"</formula>
    </cfRule>
    <cfRule type="cellIs" dxfId="21" priority="71" operator="equal">
      <formula>"C"</formula>
    </cfRule>
    <cfRule type="cellIs" dxfId="20" priority="72" operator="equal">
      <formula>"NNS"</formula>
    </cfRule>
    <cfRule type="cellIs" dxfId="19" priority="73" operator="equal">
      <formula>"P&amp;A"</formula>
    </cfRule>
  </conditionalFormatting>
  <conditionalFormatting sqref="X2:AE145 AI2:AR145 AT2:BC145 M2:V145 AG2:AG145">
    <cfRule type="cellIs" dxfId="18" priority="79" operator="equal">
      <formula>"Not started"</formula>
    </cfRule>
    <cfRule type="cellIs" dxfId="17" priority="80" operator="equal">
      <formula>"Red"</formula>
    </cfRule>
    <cfRule type="cellIs" dxfId="16" priority="133" operator="equal">
      <formula>"Amber"</formula>
    </cfRule>
    <cfRule type="cellIs" dxfId="15" priority="134" operator="equal">
      <formula>"Green"</formula>
    </cfRule>
  </conditionalFormatting>
  <conditionalFormatting sqref="AF2:AF145">
    <cfRule type="expression" dxfId="14" priority="5">
      <formula>ISEVEN($C2)</formula>
    </cfRule>
  </conditionalFormatting>
  <conditionalFormatting sqref="AF2:AF145">
    <cfRule type="cellIs" dxfId="13" priority="1" operator="equal">
      <formula>"Not started"</formula>
    </cfRule>
    <cfRule type="cellIs" dxfId="12" priority="2" operator="equal">
      <formula>"Red"</formula>
    </cfRule>
    <cfRule type="cellIs" dxfId="11" priority="3" operator="equal">
      <formula>"Amber"</formula>
    </cfRule>
    <cfRule type="cellIs" dxfId="10" priority="4" operator="equal">
      <formula>"Green"</formula>
    </cfRule>
  </conditionalFormatting>
  <dataValidations count="1">
    <dataValidation type="list" allowBlank="1" showInputMessage="1" showErrorMessage="1" sqref="M138:BC145 M16:BC26 M40:BC50 M4:BC13 M29:BC37 M127:BC135 M115:BC124 M101:BC112 M90:BC98 M79:BC87 M67:BC76 M53:BC64" xr:uid="{00000000-0002-0000-0100-000000000000}">
      <formula1>RAG</formula1>
    </dataValidation>
  </dataValidations>
  <pageMargins left="0.19685039370078741" right="0.19685039370078741" top="0.27559055118110237" bottom="0.31496062992125984" header="0.15748031496062992" footer="0.19685039370078741"/>
  <pageSetup paperSize="9" scale="55" fitToHeight="0" orientation="landscape" r:id="rId1"/>
  <headerFooter>
    <oddHeader>&amp;L&amp;"-,Bold"&amp;12Tracking sheet&amp;C&amp;"-,Bold"&amp;12Numicon Big Ideas</oddHeader>
    <oddFooter>&amp;CPage &amp;P&amp;R&amp;D</oddFooter>
  </headerFooter>
  <rowBreaks count="11" manualBreakCount="11">
    <brk id="13" max="16383" man="1"/>
    <brk id="26" max="16383" man="1"/>
    <brk id="37" max="16383" man="1"/>
    <brk id="50" max="16383" man="1"/>
    <brk id="64" max="16383" man="1"/>
    <brk id="76" max="16383" man="1"/>
    <brk id="87" max="16383" man="1"/>
    <brk id="98" max="16383" man="1"/>
    <brk id="112" max="16383" man="1"/>
    <brk id="124" max="16383" man="1"/>
    <brk id="135" max="16383" man="1"/>
  </rowBreaks>
  <colBreaks count="3" manualBreakCount="3">
    <brk id="22" max="1048575" man="1"/>
    <brk id="33" max="1048575" man="1"/>
    <brk id="44" max="1048575" man="1"/>
  </colBreaks>
  <ignoredErrors>
    <ignoredError sqref="I21"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E48"/>
  <sheetViews>
    <sheetView showZeros="0" tabSelected="1" zoomScale="70" zoomScaleNormal="70" workbookViewId="0">
      <pane xSplit="16" ySplit="4" topLeftCell="Q5" activePane="bottomRight" state="frozen"/>
      <selection pane="topRight" activeCell="Q1" sqref="Q1"/>
      <selection pane="bottomLeft" activeCell="A5" sqref="A5"/>
      <selection pane="bottomRight" activeCell="Q4" sqref="Q4"/>
    </sheetView>
  </sheetViews>
  <sheetFormatPr baseColWidth="10" defaultColWidth="8.83203125" defaultRowHeight="19" outlineLevelRow="1" x14ac:dyDescent="0.25"/>
  <cols>
    <col min="1" max="1" width="9.33203125" style="71" customWidth="1"/>
    <col min="2" max="2" width="16.33203125" style="71" customWidth="1"/>
    <col min="3" max="3" width="15.6640625" style="71" customWidth="1"/>
    <col min="4" max="4" width="13.6640625" style="68" hidden="1" customWidth="1"/>
    <col min="5" max="6" width="18.33203125" style="69" customWidth="1"/>
    <col min="7" max="7" width="18.33203125" style="70" customWidth="1"/>
    <col min="8" max="8" width="18.33203125" style="69" customWidth="1"/>
    <col min="9" max="16" width="18.33203125" style="70" customWidth="1"/>
    <col min="17" max="17" width="8.83203125" style="70"/>
    <col min="18" max="31" width="9.1640625" customWidth="1"/>
    <col min="32" max="16384" width="8.83203125" style="70"/>
  </cols>
  <sheetData>
    <row r="1" spans="1:16" ht="0.5" customHeight="1" x14ac:dyDescent="0.25">
      <c r="A1" s="128"/>
      <c r="B1" s="128"/>
      <c r="C1" s="128"/>
      <c r="G1" s="69"/>
      <c r="J1" s="69"/>
    </row>
    <row r="2" spans="1:16" ht="35.5" hidden="1" customHeight="1" x14ac:dyDescent="0.25">
      <c r="A2" s="127"/>
      <c r="B2" s="127"/>
      <c r="C2" s="127"/>
    </row>
    <row r="3" spans="1:16" ht="18.5" customHeight="1" x14ac:dyDescent="0.25">
      <c r="A3" s="10"/>
      <c r="B3" s="10"/>
      <c r="C3" s="10"/>
      <c r="D3" s="72"/>
      <c r="E3" s="73" t="s">
        <v>160</v>
      </c>
      <c r="F3" s="73" t="s">
        <v>161</v>
      </c>
      <c r="G3" s="73" t="s">
        <v>162</v>
      </c>
      <c r="H3" s="73" t="s">
        <v>163</v>
      </c>
      <c r="I3" s="73" t="s">
        <v>164</v>
      </c>
      <c r="J3" s="73" t="s">
        <v>165</v>
      </c>
      <c r="K3" s="73" t="s">
        <v>166</v>
      </c>
      <c r="L3" s="73" t="s">
        <v>167</v>
      </c>
      <c r="M3" s="73" t="s">
        <v>168</v>
      </c>
      <c r="N3" s="73" t="s">
        <v>169</v>
      </c>
      <c r="O3" s="73" t="s">
        <v>170</v>
      </c>
      <c r="P3" s="73" t="s">
        <v>171</v>
      </c>
    </row>
    <row r="4" spans="1:16" ht="62" customHeight="1" x14ac:dyDescent="0.25">
      <c r="A4" s="74" t="s">
        <v>4</v>
      </c>
      <c r="B4" s="74" t="s">
        <v>1</v>
      </c>
      <c r="C4" s="74" t="s">
        <v>2</v>
      </c>
      <c r="D4" s="75" t="s">
        <v>3</v>
      </c>
      <c r="E4" s="76" t="str">
        <f t="shared" ref="E4:P4" si="0">VLOOKUP(E$3,units,2,FALSE)</f>
        <v>Familiarization</v>
      </c>
      <c r="F4" s="76" t="str">
        <f t="shared" si="0"/>
        <v>Number and place value</v>
      </c>
      <c r="G4" s="76" t="str">
        <f t="shared" si="0"/>
        <v>Adding and subtracting</v>
      </c>
      <c r="H4" s="76" t="str">
        <f t="shared" si="0"/>
        <v>Multiplying and dividing</v>
      </c>
      <c r="I4" s="76" t="str">
        <f t="shared" si="0"/>
        <v>Fractions</v>
      </c>
      <c r="J4" s="76" t="str">
        <f t="shared" si="0"/>
        <v>Working with fractions, decimals and percentages</v>
      </c>
      <c r="K4" s="76" t="str">
        <f t="shared" si="0"/>
        <v>Number and place value</v>
      </c>
      <c r="L4" s="76" t="str">
        <f t="shared" si="0"/>
        <v>Adding and subtracting</v>
      </c>
      <c r="M4" s="76" t="str">
        <f t="shared" si="0"/>
        <v>Multiplying and dividing</v>
      </c>
      <c r="N4" s="76" t="str">
        <f t="shared" si="0"/>
        <v>Fractions</v>
      </c>
      <c r="O4" s="76" t="str">
        <f t="shared" si="0"/>
        <v>Working with fractions, decimals and percentages</v>
      </c>
      <c r="P4" s="76" t="str">
        <f t="shared" si="0"/>
        <v>Securing the learning</v>
      </c>
    </row>
    <row r="5" spans="1:16" ht="36" customHeight="1" outlineLevel="1" x14ac:dyDescent="0.2">
      <c r="A5" s="77">
        <f>'Add pupils'!A5</f>
        <v>0</v>
      </c>
      <c r="B5" s="12" t="str">
        <f>'Add pupils'!B5</f>
        <v>Jane</v>
      </c>
      <c r="C5" s="12" t="str">
        <f>'Add pupils'!C5</f>
        <v>Smith</v>
      </c>
      <c r="D5" s="12" t="str">
        <f>'Add pupils'!D5</f>
        <v>Jane
Smith</v>
      </c>
      <c r="E5" s="78" t="str">
        <f t="shared" ref="E5:P14" ca="1" si="1">INDEX(detailed_data,MATCH(E$3,det_data_unit,0)-1,MATCH($D5,det_data_name,0))</f>
        <v xml:space="preserve"> Not started </v>
      </c>
      <c r="F5" s="78" t="str">
        <f t="shared" ca="1" si="1"/>
        <v xml:space="preserve"> Not started </v>
      </c>
      <c r="G5" s="78" t="str">
        <f t="shared" ca="1" si="1"/>
        <v xml:space="preserve"> Not started </v>
      </c>
      <c r="H5" s="78" t="str">
        <f t="shared" ca="1" si="1"/>
        <v xml:space="preserve"> Not started </v>
      </c>
      <c r="I5" s="78" t="str">
        <f t="shared" ca="1" si="1"/>
        <v xml:space="preserve"> Not started </v>
      </c>
      <c r="J5" s="78" t="str">
        <f t="shared" ca="1" si="1"/>
        <v xml:space="preserve"> Not started </v>
      </c>
      <c r="K5" s="78" t="str">
        <f t="shared" ca="1" si="1"/>
        <v xml:space="preserve"> Not started </v>
      </c>
      <c r="L5" s="78" t="str">
        <f t="shared" ca="1" si="1"/>
        <v xml:space="preserve"> Not started </v>
      </c>
      <c r="M5" s="78" t="str">
        <f t="shared" ca="1" si="1"/>
        <v xml:space="preserve"> Not started </v>
      </c>
      <c r="N5" s="78" t="str">
        <f t="shared" ca="1" si="1"/>
        <v xml:space="preserve"> Not started </v>
      </c>
      <c r="O5" s="78" t="str">
        <f t="shared" ca="1" si="1"/>
        <v xml:space="preserve"> Not started </v>
      </c>
      <c r="P5" s="78" t="str">
        <f t="shared" ca="1" si="1"/>
        <v xml:space="preserve"> Not started </v>
      </c>
    </row>
    <row r="6" spans="1:16" ht="36" customHeight="1" outlineLevel="1" x14ac:dyDescent="0.2">
      <c r="A6" s="77">
        <f>'Add pupils'!A6</f>
        <v>0</v>
      </c>
      <c r="B6" s="12">
        <f>'Add pupils'!B6</f>
        <v>0</v>
      </c>
      <c r="C6" s="12">
        <f>'Add pupils'!C6</f>
        <v>0</v>
      </c>
      <c r="D6" s="12" t="str">
        <f>'Add pupils'!D6</f>
        <v/>
      </c>
      <c r="E6" s="78" t="str">
        <f t="shared" ca="1" si="1"/>
        <v xml:space="preserve"> Not started </v>
      </c>
      <c r="F6" s="78" t="str">
        <f t="shared" ca="1" si="1"/>
        <v xml:space="preserve"> Not started </v>
      </c>
      <c r="G6" s="78" t="str">
        <f t="shared" ca="1" si="1"/>
        <v xml:space="preserve"> Not started </v>
      </c>
      <c r="H6" s="78" t="str">
        <f t="shared" ca="1" si="1"/>
        <v xml:space="preserve"> Not started </v>
      </c>
      <c r="I6" s="78" t="str">
        <f t="shared" ca="1" si="1"/>
        <v xml:space="preserve"> Not started </v>
      </c>
      <c r="J6" s="78" t="str">
        <f t="shared" ca="1" si="1"/>
        <v xml:space="preserve"> Not started </v>
      </c>
      <c r="K6" s="78" t="str">
        <f t="shared" ca="1" si="1"/>
        <v xml:space="preserve"> Not started </v>
      </c>
      <c r="L6" s="78" t="str">
        <f t="shared" ca="1" si="1"/>
        <v xml:space="preserve"> Not started </v>
      </c>
      <c r="M6" s="78" t="str">
        <f t="shared" ca="1" si="1"/>
        <v xml:space="preserve"> Not started </v>
      </c>
      <c r="N6" s="78" t="str">
        <f t="shared" ca="1" si="1"/>
        <v xml:space="preserve"> Not started </v>
      </c>
      <c r="O6" s="78" t="str">
        <f t="shared" ca="1" si="1"/>
        <v xml:space="preserve"> Not started </v>
      </c>
      <c r="P6" s="78" t="str">
        <f t="shared" ca="1" si="1"/>
        <v xml:space="preserve"> Not started </v>
      </c>
    </row>
    <row r="7" spans="1:16" ht="36" customHeight="1" outlineLevel="1" x14ac:dyDescent="0.2">
      <c r="A7" s="77">
        <f>'Add pupils'!A7</f>
        <v>0</v>
      </c>
      <c r="B7" s="12">
        <f>'Add pupils'!B7</f>
        <v>0</v>
      </c>
      <c r="C7" s="12">
        <f>'Add pupils'!C7</f>
        <v>0</v>
      </c>
      <c r="D7" s="12" t="str">
        <f>'Add pupils'!D7</f>
        <v/>
      </c>
      <c r="E7" s="78" t="str">
        <f t="shared" ca="1" si="1"/>
        <v xml:space="preserve"> Not started </v>
      </c>
      <c r="F7" s="78" t="str">
        <f t="shared" ca="1" si="1"/>
        <v xml:space="preserve"> Not started </v>
      </c>
      <c r="G7" s="78" t="str">
        <f t="shared" ca="1" si="1"/>
        <v xml:space="preserve"> Not started </v>
      </c>
      <c r="H7" s="78" t="str">
        <f t="shared" ca="1" si="1"/>
        <v xml:space="preserve"> Not started </v>
      </c>
      <c r="I7" s="78" t="str">
        <f t="shared" ca="1" si="1"/>
        <v xml:space="preserve"> Not started </v>
      </c>
      <c r="J7" s="78" t="str">
        <f t="shared" ca="1" si="1"/>
        <v xml:space="preserve"> Not started </v>
      </c>
      <c r="K7" s="78" t="str">
        <f t="shared" ca="1" si="1"/>
        <v xml:space="preserve"> Not started </v>
      </c>
      <c r="L7" s="78" t="str">
        <f t="shared" ca="1" si="1"/>
        <v xml:space="preserve"> Not started </v>
      </c>
      <c r="M7" s="78" t="str">
        <f t="shared" ca="1" si="1"/>
        <v xml:space="preserve"> Not started </v>
      </c>
      <c r="N7" s="78" t="str">
        <f t="shared" ca="1" si="1"/>
        <v xml:space="preserve"> Not started </v>
      </c>
      <c r="O7" s="78" t="str">
        <f t="shared" ca="1" si="1"/>
        <v xml:space="preserve"> Not started </v>
      </c>
      <c r="P7" s="78" t="str">
        <f t="shared" ca="1" si="1"/>
        <v xml:space="preserve"> Not started </v>
      </c>
    </row>
    <row r="8" spans="1:16" ht="36" customHeight="1" outlineLevel="1" x14ac:dyDescent="0.2">
      <c r="A8" s="77">
        <f>'Add pupils'!A8</f>
        <v>0</v>
      </c>
      <c r="B8" s="12">
        <f>'Add pupils'!B8</f>
        <v>0</v>
      </c>
      <c r="C8" s="12">
        <f>'Add pupils'!C8</f>
        <v>0</v>
      </c>
      <c r="D8" s="12" t="str">
        <f>'Add pupils'!D8</f>
        <v/>
      </c>
      <c r="E8" s="78" t="str">
        <f t="shared" ca="1" si="1"/>
        <v xml:space="preserve"> Not started </v>
      </c>
      <c r="F8" s="78" t="str">
        <f t="shared" ca="1" si="1"/>
        <v xml:space="preserve"> Not started </v>
      </c>
      <c r="G8" s="78" t="str">
        <f t="shared" ca="1" si="1"/>
        <v xml:space="preserve"> Not started </v>
      </c>
      <c r="H8" s="78" t="str">
        <f t="shared" ca="1" si="1"/>
        <v xml:space="preserve"> Not started </v>
      </c>
      <c r="I8" s="78" t="str">
        <f t="shared" ca="1" si="1"/>
        <v xml:space="preserve"> Not started </v>
      </c>
      <c r="J8" s="78" t="str">
        <f t="shared" ca="1" si="1"/>
        <v xml:space="preserve"> Not started </v>
      </c>
      <c r="K8" s="78" t="str">
        <f t="shared" ca="1" si="1"/>
        <v xml:space="preserve"> Not started </v>
      </c>
      <c r="L8" s="78" t="str">
        <f t="shared" ca="1" si="1"/>
        <v xml:space="preserve"> Not started </v>
      </c>
      <c r="M8" s="78" t="str">
        <f t="shared" ca="1" si="1"/>
        <v xml:space="preserve"> Not started </v>
      </c>
      <c r="N8" s="78" t="str">
        <f t="shared" ca="1" si="1"/>
        <v xml:space="preserve"> Not started </v>
      </c>
      <c r="O8" s="78" t="str">
        <f t="shared" ca="1" si="1"/>
        <v xml:space="preserve"> Not started </v>
      </c>
      <c r="P8" s="78" t="str">
        <f t="shared" ca="1" si="1"/>
        <v xml:space="preserve"> Not started </v>
      </c>
    </row>
    <row r="9" spans="1:16" ht="36" customHeight="1" outlineLevel="1" x14ac:dyDescent="0.2">
      <c r="A9" s="77">
        <f>'Add pupils'!A9</f>
        <v>0</v>
      </c>
      <c r="B9" s="12">
        <f>'Add pupils'!B9</f>
        <v>0</v>
      </c>
      <c r="C9" s="12">
        <f>'Add pupils'!C9</f>
        <v>0</v>
      </c>
      <c r="D9" s="12" t="str">
        <f>'Add pupils'!D9</f>
        <v/>
      </c>
      <c r="E9" s="78" t="str">
        <f t="shared" ca="1" si="1"/>
        <v xml:space="preserve"> Not started </v>
      </c>
      <c r="F9" s="78" t="str">
        <f t="shared" ca="1" si="1"/>
        <v xml:space="preserve"> Not started </v>
      </c>
      <c r="G9" s="78" t="str">
        <f t="shared" ca="1" si="1"/>
        <v xml:space="preserve"> Not started </v>
      </c>
      <c r="H9" s="78" t="str">
        <f t="shared" ca="1" si="1"/>
        <v xml:space="preserve"> Not started </v>
      </c>
      <c r="I9" s="78" t="str">
        <f t="shared" ca="1" si="1"/>
        <v xml:space="preserve"> Not started </v>
      </c>
      <c r="J9" s="78" t="str">
        <f t="shared" ca="1" si="1"/>
        <v xml:space="preserve"> Not started </v>
      </c>
      <c r="K9" s="78" t="str">
        <f t="shared" ca="1" si="1"/>
        <v xml:space="preserve"> Not started </v>
      </c>
      <c r="L9" s="78" t="str">
        <f t="shared" ca="1" si="1"/>
        <v xml:space="preserve"> Not started </v>
      </c>
      <c r="M9" s="78" t="str">
        <f t="shared" ca="1" si="1"/>
        <v xml:space="preserve"> Not started </v>
      </c>
      <c r="N9" s="78" t="str">
        <f t="shared" ca="1" si="1"/>
        <v xml:space="preserve"> Not started </v>
      </c>
      <c r="O9" s="78" t="str">
        <f t="shared" ca="1" si="1"/>
        <v xml:space="preserve"> Not started </v>
      </c>
      <c r="P9" s="78" t="str">
        <f t="shared" ca="1" si="1"/>
        <v xml:space="preserve"> Not started </v>
      </c>
    </row>
    <row r="10" spans="1:16" ht="36" customHeight="1" outlineLevel="1" x14ac:dyDescent="0.2">
      <c r="A10" s="77">
        <f>'Add pupils'!A10</f>
        <v>0</v>
      </c>
      <c r="B10" s="12">
        <f>'Add pupils'!B10</f>
        <v>0</v>
      </c>
      <c r="C10" s="12">
        <f>'Add pupils'!C10</f>
        <v>0</v>
      </c>
      <c r="D10" s="12" t="str">
        <f>'Add pupils'!D10</f>
        <v/>
      </c>
      <c r="E10" s="78" t="str">
        <f t="shared" ca="1" si="1"/>
        <v xml:space="preserve"> Not started </v>
      </c>
      <c r="F10" s="78" t="str">
        <f t="shared" ca="1" si="1"/>
        <v xml:space="preserve"> Not started </v>
      </c>
      <c r="G10" s="78" t="str">
        <f t="shared" ca="1" si="1"/>
        <v xml:space="preserve"> Not started </v>
      </c>
      <c r="H10" s="78" t="str">
        <f t="shared" ca="1" si="1"/>
        <v xml:space="preserve"> Not started </v>
      </c>
      <c r="I10" s="78" t="str">
        <f t="shared" ca="1" si="1"/>
        <v xml:space="preserve"> Not started </v>
      </c>
      <c r="J10" s="78" t="str">
        <f t="shared" ca="1" si="1"/>
        <v xml:space="preserve"> Not started </v>
      </c>
      <c r="K10" s="78" t="str">
        <f t="shared" ca="1" si="1"/>
        <v xml:space="preserve"> Not started </v>
      </c>
      <c r="L10" s="78" t="str">
        <f t="shared" ca="1" si="1"/>
        <v xml:space="preserve"> Not started </v>
      </c>
      <c r="M10" s="78" t="str">
        <f t="shared" ca="1" si="1"/>
        <v xml:space="preserve"> Not started </v>
      </c>
      <c r="N10" s="78" t="str">
        <f t="shared" ca="1" si="1"/>
        <v xml:space="preserve"> Not started </v>
      </c>
      <c r="O10" s="78" t="str">
        <f t="shared" ca="1" si="1"/>
        <v xml:space="preserve"> Not started </v>
      </c>
      <c r="P10" s="78" t="str">
        <f t="shared" ca="1" si="1"/>
        <v xml:space="preserve"> Not started </v>
      </c>
    </row>
    <row r="11" spans="1:16" ht="36" customHeight="1" outlineLevel="1" x14ac:dyDescent="0.2">
      <c r="A11" s="77">
        <f>'Add pupils'!A11</f>
        <v>0</v>
      </c>
      <c r="B11" s="12">
        <f>'Add pupils'!B11</f>
        <v>0</v>
      </c>
      <c r="C11" s="12">
        <f>'Add pupils'!C11</f>
        <v>0</v>
      </c>
      <c r="D11" s="12" t="str">
        <f>'Add pupils'!D11</f>
        <v/>
      </c>
      <c r="E11" s="78" t="str">
        <f t="shared" ca="1" si="1"/>
        <v xml:space="preserve"> Not started </v>
      </c>
      <c r="F11" s="78" t="str">
        <f t="shared" ca="1" si="1"/>
        <v xml:space="preserve"> Not started </v>
      </c>
      <c r="G11" s="78" t="str">
        <f t="shared" ca="1" si="1"/>
        <v xml:space="preserve"> Not started </v>
      </c>
      <c r="H11" s="78" t="str">
        <f t="shared" ca="1" si="1"/>
        <v xml:space="preserve"> Not started </v>
      </c>
      <c r="I11" s="78" t="str">
        <f t="shared" ca="1" si="1"/>
        <v xml:space="preserve"> Not started </v>
      </c>
      <c r="J11" s="78" t="str">
        <f t="shared" ca="1" si="1"/>
        <v xml:space="preserve"> Not started </v>
      </c>
      <c r="K11" s="78" t="str">
        <f t="shared" ca="1" si="1"/>
        <v xml:space="preserve"> Not started </v>
      </c>
      <c r="L11" s="78" t="str">
        <f t="shared" ca="1" si="1"/>
        <v xml:space="preserve"> Not started </v>
      </c>
      <c r="M11" s="78" t="str">
        <f t="shared" ca="1" si="1"/>
        <v xml:space="preserve"> Not started </v>
      </c>
      <c r="N11" s="78" t="str">
        <f t="shared" ca="1" si="1"/>
        <v xml:space="preserve"> Not started </v>
      </c>
      <c r="O11" s="78" t="str">
        <f t="shared" ca="1" si="1"/>
        <v xml:space="preserve"> Not started </v>
      </c>
      <c r="P11" s="78" t="str">
        <f t="shared" ca="1" si="1"/>
        <v xml:space="preserve"> Not started </v>
      </c>
    </row>
    <row r="12" spans="1:16" ht="36" customHeight="1" outlineLevel="1" x14ac:dyDescent="0.2">
      <c r="A12" s="77">
        <f>'Add pupils'!A12</f>
        <v>0</v>
      </c>
      <c r="B12" s="12">
        <f>'Add pupils'!B12</f>
        <v>0</v>
      </c>
      <c r="C12" s="12">
        <f>'Add pupils'!C12</f>
        <v>0</v>
      </c>
      <c r="D12" s="12" t="str">
        <f>'Add pupils'!D12</f>
        <v/>
      </c>
      <c r="E12" s="78" t="str">
        <f t="shared" ca="1" si="1"/>
        <v xml:space="preserve"> Not started </v>
      </c>
      <c r="F12" s="78" t="str">
        <f t="shared" ca="1" si="1"/>
        <v xml:space="preserve"> Not started </v>
      </c>
      <c r="G12" s="78" t="str">
        <f t="shared" ca="1" si="1"/>
        <v xml:space="preserve"> Not started </v>
      </c>
      <c r="H12" s="78" t="str">
        <f t="shared" ca="1" si="1"/>
        <v xml:space="preserve"> Not started </v>
      </c>
      <c r="I12" s="78" t="str">
        <f t="shared" ca="1" si="1"/>
        <v xml:space="preserve"> Not started </v>
      </c>
      <c r="J12" s="78" t="str">
        <f t="shared" ca="1" si="1"/>
        <v xml:space="preserve"> Not started </v>
      </c>
      <c r="K12" s="78" t="str">
        <f t="shared" ca="1" si="1"/>
        <v xml:space="preserve"> Not started </v>
      </c>
      <c r="L12" s="78" t="str">
        <f t="shared" ca="1" si="1"/>
        <v xml:space="preserve"> Not started </v>
      </c>
      <c r="M12" s="78" t="str">
        <f t="shared" ca="1" si="1"/>
        <v xml:space="preserve"> Not started </v>
      </c>
      <c r="N12" s="78" t="str">
        <f t="shared" ca="1" si="1"/>
        <v xml:space="preserve"> Not started </v>
      </c>
      <c r="O12" s="78" t="str">
        <f t="shared" ca="1" si="1"/>
        <v xml:space="preserve"> Not started </v>
      </c>
      <c r="P12" s="78" t="str">
        <f t="shared" ca="1" si="1"/>
        <v xml:space="preserve"> Not started </v>
      </c>
    </row>
    <row r="13" spans="1:16" ht="36" customHeight="1" outlineLevel="1" x14ac:dyDescent="0.2">
      <c r="A13" s="77">
        <f>'Add pupils'!A13</f>
        <v>0</v>
      </c>
      <c r="B13" s="12">
        <f>'Add pupils'!B13</f>
        <v>0</v>
      </c>
      <c r="C13" s="12">
        <f>'Add pupils'!C13</f>
        <v>0</v>
      </c>
      <c r="D13" s="12" t="str">
        <f>'Add pupils'!D13</f>
        <v/>
      </c>
      <c r="E13" s="78" t="str">
        <f t="shared" ca="1" si="1"/>
        <v xml:space="preserve"> Not started </v>
      </c>
      <c r="F13" s="78" t="str">
        <f t="shared" ca="1" si="1"/>
        <v xml:space="preserve"> Not started </v>
      </c>
      <c r="G13" s="78" t="str">
        <f t="shared" ca="1" si="1"/>
        <v xml:space="preserve"> Not started </v>
      </c>
      <c r="H13" s="78" t="str">
        <f t="shared" ca="1" si="1"/>
        <v xml:space="preserve"> Not started </v>
      </c>
      <c r="I13" s="78" t="str">
        <f t="shared" ca="1" si="1"/>
        <v xml:space="preserve"> Not started </v>
      </c>
      <c r="J13" s="78" t="str">
        <f t="shared" ca="1" si="1"/>
        <v xml:space="preserve"> Not started </v>
      </c>
      <c r="K13" s="78" t="str">
        <f t="shared" ca="1" si="1"/>
        <v xml:space="preserve"> Not started </v>
      </c>
      <c r="L13" s="78" t="str">
        <f t="shared" ca="1" si="1"/>
        <v xml:space="preserve"> Not started </v>
      </c>
      <c r="M13" s="78" t="str">
        <f t="shared" ca="1" si="1"/>
        <v xml:space="preserve"> Not started </v>
      </c>
      <c r="N13" s="78" t="str">
        <f t="shared" ca="1" si="1"/>
        <v xml:space="preserve"> Not started </v>
      </c>
      <c r="O13" s="78" t="str">
        <f t="shared" ca="1" si="1"/>
        <v xml:space="preserve"> Not started </v>
      </c>
      <c r="P13" s="78" t="str">
        <f t="shared" ca="1" si="1"/>
        <v xml:space="preserve"> Not started </v>
      </c>
    </row>
    <row r="14" spans="1:16" ht="36" customHeight="1" outlineLevel="1" x14ac:dyDescent="0.2">
      <c r="A14" s="77">
        <f>'Add pupils'!A14</f>
        <v>0</v>
      </c>
      <c r="B14" s="12">
        <f>'Add pupils'!B14</f>
        <v>0</v>
      </c>
      <c r="C14" s="12">
        <f>'Add pupils'!C14</f>
        <v>0</v>
      </c>
      <c r="D14" s="12" t="str">
        <f>'Add pupils'!D14</f>
        <v/>
      </c>
      <c r="E14" s="78" t="str">
        <f t="shared" ca="1" si="1"/>
        <v xml:space="preserve"> Not started </v>
      </c>
      <c r="F14" s="78" t="str">
        <f t="shared" ca="1" si="1"/>
        <v xml:space="preserve"> Not started </v>
      </c>
      <c r="G14" s="78" t="str">
        <f t="shared" ca="1" si="1"/>
        <v xml:space="preserve"> Not started </v>
      </c>
      <c r="H14" s="78" t="str">
        <f t="shared" ca="1" si="1"/>
        <v xml:space="preserve"> Not started </v>
      </c>
      <c r="I14" s="78" t="str">
        <f t="shared" ca="1" si="1"/>
        <v xml:space="preserve"> Not started </v>
      </c>
      <c r="J14" s="78" t="str">
        <f t="shared" ca="1" si="1"/>
        <v xml:space="preserve"> Not started </v>
      </c>
      <c r="K14" s="78" t="str">
        <f t="shared" ca="1" si="1"/>
        <v xml:space="preserve"> Not started </v>
      </c>
      <c r="L14" s="78" t="str">
        <f t="shared" ca="1" si="1"/>
        <v xml:space="preserve"> Not started </v>
      </c>
      <c r="M14" s="78" t="str">
        <f t="shared" ca="1" si="1"/>
        <v xml:space="preserve"> Not started </v>
      </c>
      <c r="N14" s="78" t="str">
        <f t="shared" ca="1" si="1"/>
        <v xml:space="preserve"> Not started </v>
      </c>
      <c r="O14" s="78" t="str">
        <f t="shared" ca="1" si="1"/>
        <v xml:space="preserve"> Not started </v>
      </c>
      <c r="P14" s="78" t="str">
        <f t="shared" ca="1" si="1"/>
        <v xml:space="preserve"> Not started </v>
      </c>
    </row>
    <row r="15" spans="1:16" ht="10.25" customHeight="1" x14ac:dyDescent="0.2">
      <c r="A15" s="79"/>
      <c r="B15" s="79"/>
      <c r="C15" s="79"/>
      <c r="D15" s="79"/>
      <c r="E15" s="79"/>
      <c r="F15" s="79"/>
      <c r="G15" s="79"/>
      <c r="H15" s="79"/>
      <c r="I15" s="79"/>
      <c r="J15" s="79"/>
      <c r="K15" s="79"/>
      <c r="L15" s="79"/>
      <c r="M15" s="79"/>
      <c r="N15" s="79"/>
      <c r="O15" s="79"/>
      <c r="P15" s="79"/>
    </row>
    <row r="16" spans="1:16" ht="36" hidden="1" customHeight="1" outlineLevel="1" x14ac:dyDescent="0.2">
      <c r="A16" s="77">
        <f>'Add pupils'!A16</f>
        <v>0</v>
      </c>
      <c r="B16" s="12">
        <f>'Add pupils'!B16</f>
        <v>0</v>
      </c>
      <c r="C16" s="12">
        <f>'Add pupils'!C16</f>
        <v>0</v>
      </c>
      <c r="D16" s="12" t="str">
        <f>'Add pupils'!D16</f>
        <v/>
      </c>
      <c r="E16" s="78" t="str">
        <f t="shared" ref="E16:P25" ca="1" si="2">INDEX(detailed_data,MATCH(E$3,det_data_unit,0)-1,MATCH($D16,det_data_name,0))</f>
        <v xml:space="preserve"> Not started </v>
      </c>
      <c r="F16" s="78" t="str">
        <f t="shared" ca="1" si="2"/>
        <v xml:space="preserve"> Not started </v>
      </c>
      <c r="G16" s="78" t="str">
        <f t="shared" ca="1" si="2"/>
        <v xml:space="preserve"> Not started </v>
      </c>
      <c r="H16" s="78" t="str">
        <f t="shared" ca="1" si="2"/>
        <v xml:space="preserve"> Not started </v>
      </c>
      <c r="I16" s="78" t="str">
        <f t="shared" ca="1" si="2"/>
        <v xml:space="preserve"> Not started </v>
      </c>
      <c r="J16" s="78" t="str">
        <f t="shared" ca="1" si="2"/>
        <v xml:space="preserve"> Not started </v>
      </c>
      <c r="K16" s="78" t="str">
        <f t="shared" ca="1" si="2"/>
        <v xml:space="preserve"> Not started </v>
      </c>
      <c r="L16" s="78" t="str">
        <f t="shared" ca="1" si="2"/>
        <v xml:space="preserve"> Not started </v>
      </c>
      <c r="M16" s="78" t="str">
        <f t="shared" ca="1" si="2"/>
        <v xml:space="preserve"> Not started </v>
      </c>
      <c r="N16" s="78" t="str">
        <f t="shared" ca="1" si="2"/>
        <v xml:space="preserve"> Not started </v>
      </c>
      <c r="O16" s="78" t="str">
        <f t="shared" ca="1" si="2"/>
        <v xml:space="preserve"> Not started </v>
      </c>
      <c r="P16" s="78" t="str">
        <f t="shared" ca="1" si="2"/>
        <v xml:space="preserve"> Not started </v>
      </c>
    </row>
    <row r="17" spans="1:16" ht="36" hidden="1" customHeight="1" outlineLevel="1" x14ac:dyDescent="0.2">
      <c r="A17" s="77">
        <f>'Add pupils'!A17</f>
        <v>0</v>
      </c>
      <c r="B17" s="12">
        <f>'Add pupils'!B17</f>
        <v>0</v>
      </c>
      <c r="C17" s="12">
        <f>'Add pupils'!C17</f>
        <v>0</v>
      </c>
      <c r="D17" s="12" t="str">
        <f>'Add pupils'!D17</f>
        <v/>
      </c>
      <c r="E17" s="78" t="str">
        <f t="shared" ca="1" si="2"/>
        <v xml:space="preserve"> Not started </v>
      </c>
      <c r="F17" s="78" t="str">
        <f t="shared" ca="1" si="2"/>
        <v xml:space="preserve"> Not started </v>
      </c>
      <c r="G17" s="78" t="str">
        <f t="shared" ca="1" si="2"/>
        <v xml:space="preserve"> Not started </v>
      </c>
      <c r="H17" s="78" t="str">
        <f t="shared" ca="1" si="2"/>
        <v xml:space="preserve"> Not started </v>
      </c>
      <c r="I17" s="78" t="str">
        <f t="shared" ca="1" si="2"/>
        <v xml:space="preserve"> Not started </v>
      </c>
      <c r="J17" s="78" t="str">
        <f t="shared" ca="1" si="2"/>
        <v xml:space="preserve"> Not started </v>
      </c>
      <c r="K17" s="78" t="str">
        <f t="shared" ca="1" si="2"/>
        <v xml:space="preserve"> Not started </v>
      </c>
      <c r="L17" s="78" t="str">
        <f t="shared" ca="1" si="2"/>
        <v xml:space="preserve"> Not started </v>
      </c>
      <c r="M17" s="78" t="str">
        <f t="shared" ca="1" si="2"/>
        <v xml:space="preserve"> Not started </v>
      </c>
      <c r="N17" s="78" t="str">
        <f t="shared" ca="1" si="2"/>
        <v xml:space="preserve"> Not started </v>
      </c>
      <c r="O17" s="78" t="str">
        <f t="shared" ca="1" si="2"/>
        <v xml:space="preserve"> Not started </v>
      </c>
      <c r="P17" s="78" t="str">
        <f t="shared" ca="1" si="2"/>
        <v xml:space="preserve"> Not started </v>
      </c>
    </row>
    <row r="18" spans="1:16" ht="36" hidden="1" customHeight="1" outlineLevel="1" x14ac:dyDescent="0.2">
      <c r="A18" s="77">
        <f>'Add pupils'!A18</f>
        <v>0</v>
      </c>
      <c r="B18" s="12">
        <f>'Add pupils'!B18</f>
        <v>0</v>
      </c>
      <c r="C18" s="12">
        <f>'Add pupils'!C18</f>
        <v>0</v>
      </c>
      <c r="D18" s="12" t="str">
        <f>'Add pupils'!D18</f>
        <v/>
      </c>
      <c r="E18" s="78" t="str">
        <f t="shared" ca="1" si="2"/>
        <v xml:space="preserve"> Not started </v>
      </c>
      <c r="F18" s="78" t="str">
        <f t="shared" ca="1" si="2"/>
        <v xml:space="preserve"> Not started </v>
      </c>
      <c r="G18" s="78" t="str">
        <f t="shared" ca="1" si="2"/>
        <v xml:space="preserve"> Not started </v>
      </c>
      <c r="H18" s="78" t="str">
        <f t="shared" ca="1" si="2"/>
        <v xml:space="preserve"> Not started </v>
      </c>
      <c r="I18" s="78" t="str">
        <f t="shared" ca="1" si="2"/>
        <v xml:space="preserve"> Not started </v>
      </c>
      <c r="J18" s="78" t="str">
        <f t="shared" ca="1" si="2"/>
        <v xml:space="preserve"> Not started </v>
      </c>
      <c r="K18" s="78" t="str">
        <f t="shared" ca="1" si="2"/>
        <v xml:space="preserve"> Not started </v>
      </c>
      <c r="L18" s="78" t="str">
        <f t="shared" ca="1" si="2"/>
        <v xml:space="preserve"> Not started </v>
      </c>
      <c r="M18" s="78" t="str">
        <f t="shared" ca="1" si="2"/>
        <v xml:space="preserve"> Not started </v>
      </c>
      <c r="N18" s="78" t="str">
        <f t="shared" ca="1" si="2"/>
        <v xml:space="preserve"> Not started </v>
      </c>
      <c r="O18" s="78" t="str">
        <f t="shared" ca="1" si="2"/>
        <v xml:space="preserve"> Not started </v>
      </c>
      <c r="P18" s="78" t="str">
        <f t="shared" ca="1" si="2"/>
        <v xml:space="preserve"> Not started </v>
      </c>
    </row>
    <row r="19" spans="1:16" ht="36" hidden="1" customHeight="1" outlineLevel="1" x14ac:dyDescent="0.2">
      <c r="A19" s="77">
        <f>'Add pupils'!A19</f>
        <v>0</v>
      </c>
      <c r="B19" s="12">
        <f>'Add pupils'!B19</f>
        <v>0</v>
      </c>
      <c r="C19" s="12">
        <f>'Add pupils'!C19</f>
        <v>0</v>
      </c>
      <c r="D19" s="12" t="str">
        <f>'Add pupils'!D19</f>
        <v/>
      </c>
      <c r="E19" s="78" t="str">
        <f t="shared" ca="1" si="2"/>
        <v xml:space="preserve"> Not started </v>
      </c>
      <c r="F19" s="78" t="str">
        <f t="shared" ca="1" si="2"/>
        <v xml:space="preserve"> Not started </v>
      </c>
      <c r="G19" s="78" t="str">
        <f t="shared" ca="1" si="2"/>
        <v xml:space="preserve"> Not started </v>
      </c>
      <c r="H19" s="78" t="str">
        <f t="shared" ca="1" si="2"/>
        <v xml:space="preserve"> Not started </v>
      </c>
      <c r="I19" s="78" t="str">
        <f t="shared" ca="1" si="2"/>
        <v xml:space="preserve"> Not started </v>
      </c>
      <c r="J19" s="78" t="str">
        <f t="shared" ca="1" si="2"/>
        <v xml:space="preserve"> Not started </v>
      </c>
      <c r="K19" s="78" t="str">
        <f t="shared" ca="1" si="2"/>
        <v xml:space="preserve"> Not started </v>
      </c>
      <c r="L19" s="78" t="str">
        <f t="shared" ca="1" si="2"/>
        <v xml:space="preserve"> Not started </v>
      </c>
      <c r="M19" s="78" t="str">
        <f t="shared" ca="1" si="2"/>
        <v xml:space="preserve"> Not started </v>
      </c>
      <c r="N19" s="78" t="str">
        <f t="shared" ca="1" si="2"/>
        <v xml:space="preserve"> Not started </v>
      </c>
      <c r="O19" s="78" t="str">
        <f t="shared" ca="1" si="2"/>
        <v xml:space="preserve"> Not started </v>
      </c>
      <c r="P19" s="78" t="str">
        <f t="shared" ca="1" si="2"/>
        <v xml:space="preserve"> Not started </v>
      </c>
    </row>
    <row r="20" spans="1:16" ht="36" hidden="1" customHeight="1" outlineLevel="1" x14ac:dyDescent="0.2">
      <c r="A20" s="77">
        <f>'Add pupils'!A20</f>
        <v>0</v>
      </c>
      <c r="B20" s="12">
        <f>'Add pupils'!B20</f>
        <v>0</v>
      </c>
      <c r="C20" s="12">
        <f>'Add pupils'!C20</f>
        <v>0</v>
      </c>
      <c r="D20" s="12" t="str">
        <f>'Add pupils'!D20</f>
        <v/>
      </c>
      <c r="E20" s="78" t="str">
        <f t="shared" ca="1" si="2"/>
        <v xml:space="preserve"> Not started </v>
      </c>
      <c r="F20" s="78" t="str">
        <f t="shared" ca="1" si="2"/>
        <v xml:space="preserve"> Not started </v>
      </c>
      <c r="G20" s="78" t="str">
        <f t="shared" ca="1" si="2"/>
        <v xml:space="preserve"> Not started </v>
      </c>
      <c r="H20" s="78" t="str">
        <f t="shared" ca="1" si="2"/>
        <v xml:space="preserve"> Not started </v>
      </c>
      <c r="I20" s="78" t="str">
        <f t="shared" ca="1" si="2"/>
        <v xml:space="preserve"> Not started </v>
      </c>
      <c r="J20" s="78" t="str">
        <f t="shared" ca="1" si="2"/>
        <v xml:space="preserve"> Not started </v>
      </c>
      <c r="K20" s="78" t="str">
        <f t="shared" ca="1" si="2"/>
        <v xml:space="preserve"> Not started </v>
      </c>
      <c r="L20" s="78" t="str">
        <f t="shared" ca="1" si="2"/>
        <v xml:space="preserve"> Not started </v>
      </c>
      <c r="M20" s="78" t="str">
        <f t="shared" ca="1" si="2"/>
        <v xml:space="preserve"> Not started </v>
      </c>
      <c r="N20" s="78" t="str">
        <f t="shared" ca="1" si="2"/>
        <v xml:space="preserve"> Not started </v>
      </c>
      <c r="O20" s="78" t="str">
        <f t="shared" ca="1" si="2"/>
        <v xml:space="preserve"> Not started </v>
      </c>
      <c r="P20" s="78" t="str">
        <f t="shared" ca="1" si="2"/>
        <v xml:space="preserve"> Not started </v>
      </c>
    </row>
    <row r="21" spans="1:16" ht="36" hidden="1" customHeight="1" outlineLevel="1" x14ac:dyDescent="0.2">
      <c r="A21" s="77">
        <f>'Add pupils'!A21</f>
        <v>0</v>
      </c>
      <c r="B21" s="12">
        <f>'Add pupils'!B21</f>
        <v>0</v>
      </c>
      <c r="C21" s="12">
        <f>'Add pupils'!C21</f>
        <v>0</v>
      </c>
      <c r="D21" s="12" t="str">
        <f>'Add pupils'!D21</f>
        <v/>
      </c>
      <c r="E21" s="78" t="str">
        <f t="shared" ca="1" si="2"/>
        <v xml:space="preserve"> Not started </v>
      </c>
      <c r="F21" s="78" t="str">
        <f t="shared" ca="1" si="2"/>
        <v xml:space="preserve"> Not started </v>
      </c>
      <c r="G21" s="78" t="str">
        <f t="shared" ca="1" si="2"/>
        <v xml:space="preserve"> Not started </v>
      </c>
      <c r="H21" s="78" t="str">
        <f t="shared" ca="1" si="2"/>
        <v xml:space="preserve"> Not started </v>
      </c>
      <c r="I21" s="78" t="str">
        <f t="shared" ca="1" si="2"/>
        <v xml:space="preserve"> Not started </v>
      </c>
      <c r="J21" s="78" t="str">
        <f t="shared" ca="1" si="2"/>
        <v xml:space="preserve"> Not started </v>
      </c>
      <c r="K21" s="78" t="str">
        <f t="shared" ca="1" si="2"/>
        <v xml:space="preserve"> Not started </v>
      </c>
      <c r="L21" s="78" t="str">
        <f t="shared" ca="1" si="2"/>
        <v xml:space="preserve"> Not started </v>
      </c>
      <c r="M21" s="78" t="str">
        <f t="shared" ca="1" si="2"/>
        <v xml:space="preserve"> Not started </v>
      </c>
      <c r="N21" s="78" t="str">
        <f t="shared" ca="1" si="2"/>
        <v xml:space="preserve"> Not started </v>
      </c>
      <c r="O21" s="78" t="str">
        <f t="shared" ca="1" si="2"/>
        <v xml:space="preserve"> Not started </v>
      </c>
      <c r="P21" s="78" t="str">
        <f t="shared" ca="1" si="2"/>
        <v xml:space="preserve"> Not started </v>
      </c>
    </row>
    <row r="22" spans="1:16" ht="36" hidden="1" customHeight="1" outlineLevel="1" x14ac:dyDescent="0.2">
      <c r="A22" s="77">
        <f>'Add pupils'!A22</f>
        <v>0</v>
      </c>
      <c r="B22" s="12">
        <f>'Add pupils'!B22</f>
        <v>0</v>
      </c>
      <c r="C22" s="12">
        <f>'Add pupils'!C22</f>
        <v>0</v>
      </c>
      <c r="D22" s="12" t="str">
        <f>'Add pupils'!D22</f>
        <v/>
      </c>
      <c r="E22" s="78" t="str">
        <f t="shared" ca="1" si="2"/>
        <v xml:space="preserve"> Not started </v>
      </c>
      <c r="F22" s="78" t="str">
        <f t="shared" ca="1" si="2"/>
        <v xml:space="preserve"> Not started </v>
      </c>
      <c r="G22" s="78" t="str">
        <f t="shared" ca="1" si="2"/>
        <v xml:space="preserve"> Not started </v>
      </c>
      <c r="H22" s="78" t="str">
        <f t="shared" ca="1" si="2"/>
        <v xml:space="preserve"> Not started </v>
      </c>
      <c r="I22" s="78" t="str">
        <f t="shared" ca="1" si="2"/>
        <v xml:space="preserve"> Not started </v>
      </c>
      <c r="J22" s="78" t="str">
        <f t="shared" ca="1" si="2"/>
        <v xml:space="preserve"> Not started </v>
      </c>
      <c r="K22" s="78" t="str">
        <f t="shared" ca="1" si="2"/>
        <v xml:space="preserve"> Not started </v>
      </c>
      <c r="L22" s="78" t="str">
        <f t="shared" ca="1" si="2"/>
        <v xml:space="preserve"> Not started </v>
      </c>
      <c r="M22" s="78" t="str">
        <f t="shared" ca="1" si="2"/>
        <v xml:space="preserve"> Not started </v>
      </c>
      <c r="N22" s="78" t="str">
        <f t="shared" ca="1" si="2"/>
        <v xml:space="preserve"> Not started </v>
      </c>
      <c r="O22" s="78" t="str">
        <f t="shared" ca="1" si="2"/>
        <v xml:space="preserve"> Not started </v>
      </c>
      <c r="P22" s="78" t="str">
        <f t="shared" ca="1" si="2"/>
        <v xml:space="preserve"> Not started </v>
      </c>
    </row>
    <row r="23" spans="1:16" ht="36" hidden="1" customHeight="1" outlineLevel="1" x14ac:dyDescent="0.2">
      <c r="A23" s="77">
        <f>'Add pupils'!A23</f>
        <v>0</v>
      </c>
      <c r="B23" s="12">
        <f>'Add pupils'!B23</f>
        <v>0</v>
      </c>
      <c r="C23" s="12">
        <f>'Add pupils'!C23</f>
        <v>0</v>
      </c>
      <c r="D23" s="12" t="str">
        <f>'Add pupils'!D23</f>
        <v/>
      </c>
      <c r="E23" s="78" t="str">
        <f t="shared" ca="1" si="2"/>
        <v xml:space="preserve"> Not started </v>
      </c>
      <c r="F23" s="78" t="str">
        <f t="shared" ca="1" si="2"/>
        <v xml:space="preserve"> Not started </v>
      </c>
      <c r="G23" s="78" t="str">
        <f t="shared" ca="1" si="2"/>
        <v xml:space="preserve"> Not started </v>
      </c>
      <c r="H23" s="78" t="str">
        <f t="shared" ca="1" si="2"/>
        <v xml:space="preserve"> Not started </v>
      </c>
      <c r="I23" s="78" t="str">
        <f t="shared" ca="1" si="2"/>
        <v xml:space="preserve"> Not started </v>
      </c>
      <c r="J23" s="78" t="str">
        <f t="shared" ca="1" si="2"/>
        <v xml:space="preserve"> Not started </v>
      </c>
      <c r="K23" s="78" t="str">
        <f t="shared" ca="1" si="2"/>
        <v xml:space="preserve"> Not started </v>
      </c>
      <c r="L23" s="78" t="str">
        <f t="shared" ca="1" si="2"/>
        <v xml:space="preserve"> Not started </v>
      </c>
      <c r="M23" s="78" t="str">
        <f t="shared" ca="1" si="2"/>
        <v xml:space="preserve"> Not started </v>
      </c>
      <c r="N23" s="78" t="str">
        <f t="shared" ca="1" si="2"/>
        <v xml:space="preserve"> Not started </v>
      </c>
      <c r="O23" s="78" t="str">
        <f t="shared" ca="1" si="2"/>
        <v xml:space="preserve"> Not started </v>
      </c>
      <c r="P23" s="78" t="str">
        <f t="shared" ca="1" si="2"/>
        <v xml:space="preserve"> Not started </v>
      </c>
    </row>
    <row r="24" spans="1:16" ht="36" hidden="1" customHeight="1" outlineLevel="1" x14ac:dyDescent="0.2">
      <c r="A24" s="77">
        <f>'Add pupils'!A24</f>
        <v>0</v>
      </c>
      <c r="B24" s="12">
        <f>'Add pupils'!B24</f>
        <v>0</v>
      </c>
      <c r="C24" s="12">
        <f>'Add pupils'!C24</f>
        <v>0</v>
      </c>
      <c r="D24" s="12" t="str">
        <f>'Add pupils'!D24</f>
        <v/>
      </c>
      <c r="E24" s="78" t="str">
        <f t="shared" ca="1" si="2"/>
        <v xml:space="preserve"> Not started </v>
      </c>
      <c r="F24" s="78" t="str">
        <f t="shared" ca="1" si="2"/>
        <v xml:space="preserve"> Not started </v>
      </c>
      <c r="G24" s="78" t="str">
        <f t="shared" ca="1" si="2"/>
        <v xml:space="preserve"> Not started </v>
      </c>
      <c r="H24" s="78" t="str">
        <f t="shared" ca="1" si="2"/>
        <v xml:space="preserve"> Not started </v>
      </c>
      <c r="I24" s="78" t="str">
        <f t="shared" ca="1" si="2"/>
        <v xml:space="preserve"> Not started </v>
      </c>
      <c r="J24" s="78" t="str">
        <f t="shared" ca="1" si="2"/>
        <v xml:space="preserve"> Not started </v>
      </c>
      <c r="K24" s="78" t="str">
        <f t="shared" ca="1" si="2"/>
        <v xml:space="preserve"> Not started </v>
      </c>
      <c r="L24" s="78" t="str">
        <f t="shared" ca="1" si="2"/>
        <v xml:space="preserve"> Not started </v>
      </c>
      <c r="M24" s="78" t="str">
        <f t="shared" ca="1" si="2"/>
        <v xml:space="preserve"> Not started </v>
      </c>
      <c r="N24" s="78" t="str">
        <f t="shared" ca="1" si="2"/>
        <v xml:space="preserve"> Not started </v>
      </c>
      <c r="O24" s="78" t="str">
        <f t="shared" ca="1" si="2"/>
        <v xml:space="preserve"> Not started </v>
      </c>
      <c r="P24" s="78" t="str">
        <f t="shared" ca="1" si="2"/>
        <v xml:space="preserve"> Not started </v>
      </c>
    </row>
    <row r="25" spans="1:16" ht="36" hidden="1" customHeight="1" outlineLevel="1" x14ac:dyDescent="0.2">
      <c r="A25" s="77">
        <f>'Add pupils'!A25</f>
        <v>0</v>
      </c>
      <c r="B25" s="12">
        <f>'Add pupils'!B25</f>
        <v>0</v>
      </c>
      <c r="C25" s="12">
        <f>'Add pupils'!C25</f>
        <v>0</v>
      </c>
      <c r="D25" s="12" t="str">
        <f>'Add pupils'!D25</f>
        <v/>
      </c>
      <c r="E25" s="78" t="str">
        <f t="shared" ca="1" si="2"/>
        <v xml:space="preserve"> Not started </v>
      </c>
      <c r="F25" s="78" t="str">
        <f t="shared" ca="1" si="2"/>
        <v xml:space="preserve"> Not started </v>
      </c>
      <c r="G25" s="78" t="str">
        <f t="shared" ca="1" si="2"/>
        <v xml:space="preserve"> Not started </v>
      </c>
      <c r="H25" s="78" t="str">
        <f t="shared" ca="1" si="2"/>
        <v xml:space="preserve"> Not started </v>
      </c>
      <c r="I25" s="78" t="str">
        <f t="shared" ca="1" si="2"/>
        <v xml:space="preserve"> Not started </v>
      </c>
      <c r="J25" s="78" t="str">
        <f t="shared" ca="1" si="2"/>
        <v xml:space="preserve"> Not started </v>
      </c>
      <c r="K25" s="78" t="str">
        <f t="shared" ca="1" si="2"/>
        <v xml:space="preserve"> Not started </v>
      </c>
      <c r="L25" s="78" t="str">
        <f t="shared" ca="1" si="2"/>
        <v xml:space="preserve"> Not started </v>
      </c>
      <c r="M25" s="78" t="str">
        <f t="shared" ca="1" si="2"/>
        <v xml:space="preserve"> Not started </v>
      </c>
      <c r="N25" s="78" t="str">
        <f t="shared" ca="1" si="2"/>
        <v xml:space="preserve"> Not started </v>
      </c>
      <c r="O25" s="78" t="str">
        <f t="shared" ca="1" si="2"/>
        <v xml:space="preserve"> Not started </v>
      </c>
      <c r="P25" s="78" t="str">
        <f t="shared" ca="1" si="2"/>
        <v xml:space="preserve"> Not started </v>
      </c>
    </row>
    <row r="26" spans="1:16" ht="11" customHeight="1" collapsed="1" x14ac:dyDescent="0.2">
      <c r="A26" s="79"/>
      <c r="B26" s="79"/>
      <c r="C26" s="79"/>
      <c r="D26" s="79"/>
      <c r="E26" s="79"/>
      <c r="F26" s="79"/>
      <c r="G26" s="79"/>
      <c r="H26" s="79"/>
      <c r="I26" s="79"/>
      <c r="J26" s="79"/>
      <c r="K26" s="79"/>
      <c r="L26" s="79"/>
      <c r="M26" s="79"/>
      <c r="N26" s="79"/>
      <c r="O26" s="79"/>
      <c r="P26" s="79"/>
    </row>
    <row r="27" spans="1:16" ht="36" hidden="1" customHeight="1" outlineLevel="1" x14ac:dyDescent="0.2">
      <c r="A27" s="77">
        <f>'Add pupils'!A27</f>
        <v>0</v>
      </c>
      <c r="B27" s="12">
        <f>'Add pupils'!B27</f>
        <v>0</v>
      </c>
      <c r="C27" s="12">
        <f>'Add pupils'!C27</f>
        <v>0</v>
      </c>
      <c r="D27" s="12" t="str">
        <f>'Add pupils'!D27</f>
        <v/>
      </c>
      <c r="E27" s="78" t="str">
        <f t="shared" ref="E27:P35" ca="1" si="3">INDEX(detailed_data,MATCH(E$3,det_data_unit,0)-1,MATCH($D27,det_data_name,0))</f>
        <v xml:space="preserve"> Not started </v>
      </c>
      <c r="F27" s="78" t="str">
        <f t="shared" ca="1" si="3"/>
        <v xml:space="preserve"> Not started </v>
      </c>
      <c r="G27" s="78" t="str">
        <f t="shared" ca="1" si="3"/>
        <v xml:space="preserve"> Not started </v>
      </c>
      <c r="H27" s="78" t="str">
        <f t="shared" ca="1" si="3"/>
        <v xml:space="preserve"> Not started </v>
      </c>
      <c r="I27" s="78" t="str">
        <f t="shared" ca="1" si="3"/>
        <v xml:space="preserve"> Not started </v>
      </c>
      <c r="J27" s="78" t="str">
        <f t="shared" ca="1" si="3"/>
        <v xml:space="preserve"> Not started </v>
      </c>
      <c r="K27" s="78" t="str">
        <f t="shared" ca="1" si="3"/>
        <v xml:space="preserve"> Not started </v>
      </c>
      <c r="L27" s="78" t="str">
        <f t="shared" ca="1" si="3"/>
        <v xml:space="preserve"> Not started </v>
      </c>
      <c r="M27" s="78" t="str">
        <f t="shared" ca="1" si="3"/>
        <v xml:space="preserve"> Not started </v>
      </c>
      <c r="N27" s="78" t="str">
        <f t="shared" ca="1" si="3"/>
        <v xml:space="preserve"> Not started </v>
      </c>
      <c r="O27" s="78" t="str">
        <f t="shared" ca="1" si="3"/>
        <v xml:space="preserve"> Not started </v>
      </c>
      <c r="P27" s="78" t="str">
        <f t="shared" ca="1" si="3"/>
        <v xml:space="preserve"> Not started </v>
      </c>
    </row>
    <row r="28" spans="1:16" ht="36" hidden="1" customHeight="1" outlineLevel="1" x14ac:dyDescent="0.2">
      <c r="A28" s="77">
        <f>'Add pupils'!A28</f>
        <v>0</v>
      </c>
      <c r="B28" s="12">
        <f>'Add pupils'!B28</f>
        <v>0</v>
      </c>
      <c r="C28" s="12">
        <f>'Add pupils'!C28</f>
        <v>0</v>
      </c>
      <c r="D28" s="12" t="str">
        <f>'Add pupils'!D28</f>
        <v/>
      </c>
      <c r="E28" s="78" t="str">
        <f t="shared" ca="1" si="3"/>
        <v xml:space="preserve"> Not started </v>
      </c>
      <c r="F28" s="78" t="str">
        <f t="shared" ca="1" si="3"/>
        <v xml:space="preserve"> Not started </v>
      </c>
      <c r="G28" s="78" t="str">
        <f t="shared" ca="1" si="3"/>
        <v xml:space="preserve"> Not started </v>
      </c>
      <c r="H28" s="78" t="str">
        <f t="shared" ca="1" si="3"/>
        <v xml:space="preserve"> Not started </v>
      </c>
      <c r="I28" s="78" t="str">
        <f t="shared" ca="1" si="3"/>
        <v xml:space="preserve"> Not started </v>
      </c>
      <c r="J28" s="78" t="str">
        <f t="shared" ca="1" si="3"/>
        <v xml:space="preserve"> Not started </v>
      </c>
      <c r="K28" s="78" t="str">
        <f t="shared" ca="1" si="3"/>
        <v xml:space="preserve"> Not started </v>
      </c>
      <c r="L28" s="78" t="str">
        <f t="shared" ca="1" si="3"/>
        <v xml:space="preserve"> Not started </v>
      </c>
      <c r="M28" s="78" t="str">
        <f t="shared" ca="1" si="3"/>
        <v xml:space="preserve"> Not started </v>
      </c>
      <c r="N28" s="78" t="str">
        <f t="shared" ca="1" si="3"/>
        <v xml:space="preserve"> Not started </v>
      </c>
      <c r="O28" s="78" t="str">
        <f t="shared" ca="1" si="3"/>
        <v xml:space="preserve"> Not started </v>
      </c>
      <c r="P28" s="78" t="str">
        <f t="shared" ca="1" si="3"/>
        <v xml:space="preserve"> Not started </v>
      </c>
    </row>
    <row r="29" spans="1:16" ht="36" hidden="1" customHeight="1" outlineLevel="1" x14ac:dyDescent="0.2">
      <c r="A29" s="77">
        <f>'Add pupils'!A29</f>
        <v>0</v>
      </c>
      <c r="B29" s="12">
        <f>'Add pupils'!B29</f>
        <v>0</v>
      </c>
      <c r="C29" s="12">
        <f>'Add pupils'!C29</f>
        <v>0</v>
      </c>
      <c r="D29" s="12" t="str">
        <f>'Add pupils'!D29</f>
        <v/>
      </c>
      <c r="E29" s="78" t="str">
        <f t="shared" ca="1" si="3"/>
        <v xml:space="preserve"> Not started </v>
      </c>
      <c r="F29" s="78" t="str">
        <f t="shared" ca="1" si="3"/>
        <v xml:space="preserve"> Not started </v>
      </c>
      <c r="G29" s="78" t="str">
        <f t="shared" ca="1" si="3"/>
        <v xml:space="preserve"> Not started </v>
      </c>
      <c r="H29" s="78" t="str">
        <f t="shared" ca="1" si="3"/>
        <v xml:space="preserve"> Not started </v>
      </c>
      <c r="I29" s="78" t="str">
        <f t="shared" ca="1" si="3"/>
        <v xml:space="preserve"> Not started </v>
      </c>
      <c r="J29" s="78" t="str">
        <f t="shared" ca="1" si="3"/>
        <v xml:space="preserve"> Not started </v>
      </c>
      <c r="K29" s="78" t="str">
        <f t="shared" ca="1" si="3"/>
        <v xml:space="preserve"> Not started </v>
      </c>
      <c r="L29" s="78" t="str">
        <f t="shared" ca="1" si="3"/>
        <v xml:space="preserve"> Not started </v>
      </c>
      <c r="M29" s="78" t="str">
        <f t="shared" ca="1" si="3"/>
        <v xml:space="preserve"> Not started </v>
      </c>
      <c r="N29" s="78" t="str">
        <f t="shared" ca="1" si="3"/>
        <v xml:space="preserve"> Not started </v>
      </c>
      <c r="O29" s="78" t="str">
        <f t="shared" ca="1" si="3"/>
        <v xml:space="preserve"> Not started </v>
      </c>
      <c r="P29" s="78" t="str">
        <f t="shared" ca="1" si="3"/>
        <v xml:space="preserve"> Not started </v>
      </c>
    </row>
    <row r="30" spans="1:16" ht="36" hidden="1" customHeight="1" outlineLevel="1" x14ac:dyDescent="0.2">
      <c r="A30" s="77">
        <f>'Add pupils'!A30</f>
        <v>0</v>
      </c>
      <c r="B30" s="12">
        <f>'Add pupils'!B30</f>
        <v>0</v>
      </c>
      <c r="C30" s="12">
        <f>'Add pupils'!C30</f>
        <v>0</v>
      </c>
      <c r="D30" s="12" t="str">
        <f>'Add pupils'!D30</f>
        <v/>
      </c>
      <c r="E30" s="78" t="str">
        <f t="shared" ca="1" si="3"/>
        <v xml:space="preserve"> Not started </v>
      </c>
      <c r="F30" s="78" t="str">
        <f t="shared" ca="1" si="3"/>
        <v xml:space="preserve"> Not started </v>
      </c>
      <c r="G30" s="78" t="str">
        <f t="shared" ca="1" si="3"/>
        <v xml:space="preserve"> Not started </v>
      </c>
      <c r="H30" s="78" t="str">
        <f t="shared" ca="1" si="3"/>
        <v xml:space="preserve"> Not started </v>
      </c>
      <c r="I30" s="78" t="str">
        <f t="shared" ca="1" si="3"/>
        <v xml:space="preserve"> Not started </v>
      </c>
      <c r="J30" s="78" t="str">
        <f t="shared" ca="1" si="3"/>
        <v xml:space="preserve"> Not started </v>
      </c>
      <c r="K30" s="78" t="str">
        <f t="shared" ca="1" si="3"/>
        <v xml:space="preserve"> Not started </v>
      </c>
      <c r="L30" s="78" t="str">
        <f t="shared" ca="1" si="3"/>
        <v xml:space="preserve"> Not started </v>
      </c>
      <c r="M30" s="78" t="str">
        <f t="shared" ca="1" si="3"/>
        <v xml:space="preserve"> Not started </v>
      </c>
      <c r="N30" s="78" t="str">
        <f t="shared" ca="1" si="3"/>
        <v xml:space="preserve"> Not started </v>
      </c>
      <c r="O30" s="78" t="str">
        <f t="shared" ca="1" si="3"/>
        <v xml:space="preserve"> Not started </v>
      </c>
      <c r="P30" s="78" t="str">
        <f t="shared" ca="1" si="3"/>
        <v xml:space="preserve"> Not started </v>
      </c>
    </row>
    <row r="31" spans="1:16" ht="36" hidden="1" customHeight="1" outlineLevel="1" x14ac:dyDescent="0.2">
      <c r="A31" s="77">
        <f>'Add pupils'!A31</f>
        <v>0</v>
      </c>
      <c r="B31" s="12">
        <f>'Add pupils'!B31</f>
        <v>0</v>
      </c>
      <c r="C31" s="12">
        <f>'Add pupils'!C31</f>
        <v>0</v>
      </c>
      <c r="D31" s="12" t="str">
        <f>'Add pupils'!D31</f>
        <v/>
      </c>
      <c r="E31" s="78" t="str">
        <f t="shared" ca="1" si="3"/>
        <v xml:space="preserve"> Not started </v>
      </c>
      <c r="F31" s="78" t="str">
        <f t="shared" ca="1" si="3"/>
        <v xml:space="preserve"> Not started </v>
      </c>
      <c r="G31" s="78" t="str">
        <f t="shared" ca="1" si="3"/>
        <v xml:space="preserve"> Not started </v>
      </c>
      <c r="H31" s="78" t="str">
        <f t="shared" ca="1" si="3"/>
        <v xml:space="preserve"> Not started </v>
      </c>
      <c r="I31" s="78" t="str">
        <f t="shared" ca="1" si="3"/>
        <v xml:space="preserve"> Not started </v>
      </c>
      <c r="J31" s="78" t="str">
        <f t="shared" ca="1" si="3"/>
        <v xml:space="preserve"> Not started </v>
      </c>
      <c r="K31" s="78" t="str">
        <f t="shared" ca="1" si="3"/>
        <v xml:space="preserve"> Not started </v>
      </c>
      <c r="L31" s="78" t="str">
        <f t="shared" ca="1" si="3"/>
        <v xml:space="preserve"> Not started </v>
      </c>
      <c r="M31" s="78" t="str">
        <f t="shared" ca="1" si="3"/>
        <v xml:space="preserve"> Not started </v>
      </c>
      <c r="N31" s="78" t="str">
        <f t="shared" ca="1" si="3"/>
        <v xml:space="preserve"> Not started </v>
      </c>
      <c r="O31" s="78" t="str">
        <f t="shared" ca="1" si="3"/>
        <v xml:space="preserve"> Not started </v>
      </c>
      <c r="P31" s="78" t="str">
        <f t="shared" ca="1" si="3"/>
        <v xml:space="preserve"> Not started </v>
      </c>
    </row>
    <row r="32" spans="1:16" ht="36" hidden="1" customHeight="1" outlineLevel="1" x14ac:dyDescent="0.2">
      <c r="A32" s="77">
        <f>'Add pupils'!A32</f>
        <v>0</v>
      </c>
      <c r="B32" s="12">
        <f>'Add pupils'!B32</f>
        <v>0</v>
      </c>
      <c r="C32" s="12">
        <f>'Add pupils'!C32</f>
        <v>0</v>
      </c>
      <c r="D32" s="12" t="str">
        <f>'Add pupils'!D32</f>
        <v/>
      </c>
      <c r="E32" s="78" t="str">
        <f t="shared" ca="1" si="3"/>
        <v xml:space="preserve"> Not started </v>
      </c>
      <c r="F32" s="78" t="str">
        <f t="shared" ca="1" si="3"/>
        <v xml:space="preserve"> Not started </v>
      </c>
      <c r="G32" s="78" t="str">
        <f t="shared" ca="1" si="3"/>
        <v xml:space="preserve"> Not started </v>
      </c>
      <c r="H32" s="78" t="str">
        <f t="shared" ca="1" si="3"/>
        <v xml:space="preserve"> Not started </v>
      </c>
      <c r="I32" s="78" t="str">
        <f t="shared" ca="1" si="3"/>
        <v xml:space="preserve"> Not started </v>
      </c>
      <c r="J32" s="78" t="str">
        <f t="shared" ca="1" si="3"/>
        <v xml:space="preserve"> Not started </v>
      </c>
      <c r="K32" s="78" t="str">
        <f t="shared" ca="1" si="3"/>
        <v xml:space="preserve"> Not started </v>
      </c>
      <c r="L32" s="78" t="str">
        <f t="shared" ca="1" si="3"/>
        <v xml:space="preserve"> Not started </v>
      </c>
      <c r="M32" s="78" t="str">
        <f t="shared" ca="1" si="3"/>
        <v xml:space="preserve"> Not started </v>
      </c>
      <c r="N32" s="78" t="str">
        <f t="shared" ca="1" si="3"/>
        <v xml:space="preserve"> Not started </v>
      </c>
      <c r="O32" s="78" t="str">
        <f t="shared" ca="1" si="3"/>
        <v xml:space="preserve"> Not started </v>
      </c>
      <c r="P32" s="78" t="str">
        <f t="shared" ca="1" si="3"/>
        <v xml:space="preserve"> Not started </v>
      </c>
    </row>
    <row r="33" spans="1:16" ht="36" hidden="1" customHeight="1" outlineLevel="1" x14ac:dyDescent="0.2">
      <c r="A33" s="77">
        <f>'Add pupils'!A33</f>
        <v>0</v>
      </c>
      <c r="B33" s="12">
        <f>'Add pupils'!B33</f>
        <v>0</v>
      </c>
      <c r="C33" s="12">
        <f>'Add pupils'!C33</f>
        <v>0</v>
      </c>
      <c r="D33" s="12" t="str">
        <f>'Add pupils'!D33</f>
        <v/>
      </c>
      <c r="E33" s="78" t="str">
        <f t="shared" ca="1" si="3"/>
        <v xml:space="preserve"> Not started </v>
      </c>
      <c r="F33" s="78" t="str">
        <f t="shared" ca="1" si="3"/>
        <v xml:space="preserve"> Not started </v>
      </c>
      <c r="G33" s="78" t="str">
        <f t="shared" ca="1" si="3"/>
        <v xml:space="preserve"> Not started </v>
      </c>
      <c r="H33" s="78" t="str">
        <f t="shared" ca="1" si="3"/>
        <v xml:space="preserve"> Not started </v>
      </c>
      <c r="I33" s="78" t="str">
        <f t="shared" ca="1" si="3"/>
        <v xml:space="preserve"> Not started </v>
      </c>
      <c r="J33" s="78" t="str">
        <f t="shared" ca="1" si="3"/>
        <v xml:space="preserve"> Not started </v>
      </c>
      <c r="K33" s="78" t="str">
        <f t="shared" ca="1" si="3"/>
        <v xml:space="preserve"> Not started </v>
      </c>
      <c r="L33" s="78" t="str">
        <f t="shared" ca="1" si="3"/>
        <v xml:space="preserve"> Not started </v>
      </c>
      <c r="M33" s="78" t="str">
        <f t="shared" ca="1" si="3"/>
        <v xml:space="preserve"> Not started </v>
      </c>
      <c r="N33" s="78" t="str">
        <f t="shared" ca="1" si="3"/>
        <v xml:space="preserve"> Not started </v>
      </c>
      <c r="O33" s="78" t="str">
        <f t="shared" ca="1" si="3"/>
        <v xml:space="preserve"> Not started </v>
      </c>
      <c r="P33" s="78" t="str">
        <f t="shared" ca="1" si="3"/>
        <v xml:space="preserve"> Not started </v>
      </c>
    </row>
    <row r="34" spans="1:16" ht="36" hidden="1" customHeight="1" outlineLevel="1" x14ac:dyDescent="0.2">
      <c r="A34" s="77">
        <f>'Add pupils'!A34</f>
        <v>0</v>
      </c>
      <c r="B34" s="12">
        <f>'Add pupils'!B34</f>
        <v>0</v>
      </c>
      <c r="C34" s="12">
        <f>'Add pupils'!C34</f>
        <v>0</v>
      </c>
      <c r="D34" s="12" t="str">
        <f>'Add pupils'!D34</f>
        <v/>
      </c>
      <c r="E34" s="78" t="str">
        <f t="shared" ca="1" si="3"/>
        <v xml:space="preserve"> Not started </v>
      </c>
      <c r="F34" s="78" t="str">
        <f t="shared" ca="1" si="3"/>
        <v xml:space="preserve"> Not started </v>
      </c>
      <c r="G34" s="78" t="str">
        <f t="shared" ca="1" si="3"/>
        <v xml:space="preserve"> Not started </v>
      </c>
      <c r="H34" s="78" t="str">
        <f t="shared" ca="1" si="3"/>
        <v xml:space="preserve"> Not started </v>
      </c>
      <c r="I34" s="78" t="str">
        <f t="shared" ca="1" si="3"/>
        <v xml:space="preserve"> Not started </v>
      </c>
      <c r="J34" s="78" t="str">
        <f t="shared" ca="1" si="3"/>
        <v xml:space="preserve"> Not started </v>
      </c>
      <c r="K34" s="78" t="str">
        <f t="shared" ca="1" si="3"/>
        <v xml:space="preserve"> Not started </v>
      </c>
      <c r="L34" s="78" t="str">
        <f t="shared" ca="1" si="3"/>
        <v xml:space="preserve"> Not started </v>
      </c>
      <c r="M34" s="78" t="str">
        <f t="shared" ca="1" si="3"/>
        <v xml:space="preserve"> Not started </v>
      </c>
      <c r="N34" s="78" t="str">
        <f t="shared" ca="1" si="3"/>
        <v xml:space="preserve"> Not started </v>
      </c>
      <c r="O34" s="78" t="str">
        <f t="shared" ca="1" si="3"/>
        <v xml:space="preserve"> Not started </v>
      </c>
      <c r="P34" s="78" t="str">
        <f t="shared" ca="1" si="3"/>
        <v xml:space="preserve"> Not started </v>
      </c>
    </row>
    <row r="35" spans="1:16" ht="36" hidden="1" customHeight="1" outlineLevel="1" x14ac:dyDescent="0.2">
      <c r="A35" s="77">
        <f>'Add pupils'!A35</f>
        <v>0</v>
      </c>
      <c r="B35" s="12">
        <f>'Add pupils'!B35</f>
        <v>0</v>
      </c>
      <c r="C35" s="12">
        <f>'Add pupils'!C35</f>
        <v>0</v>
      </c>
      <c r="D35" s="12" t="str">
        <f>'Add pupils'!D35</f>
        <v/>
      </c>
      <c r="E35" s="78" t="str">
        <f t="shared" ca="1" si="3"/>
        <v xml:space="preserve"> Not started </v>
      </c>
      <c r="F35" s="78" t="str">
        <f t="shared" ca="1" si="3"/>
        <v xml:space="preserve"> Not started </v>
      </c>
      <c r="G35" s="78" t="str">
        <f t="shared" ca="1" si="3"/>
        <v xml:space="preserve"> Not started </v>
      </c>
      <c r="H35" s="78" t="str">
        <f t="shared" ca="1" si="3"/>
        <v xml:space="preserve"> Not started </v>
      </c>
      <c r="I35" s="78" t="str">
        <f t="shared" ca="1" si="3"/>
        <v xml:space="preserve"> Not started </v>
      </c>
      <c r="J35" s="78" t="str">
        <f t="shared" ca="1" si="3"/>
        <v xml:space="preserve"> Not started </v>
      </c>
      <c r="K35" s="78" t="str">
        <f t="shared" ca="1" si="3"/>
        <v xml:space="preserve"> Not started </v>
      </c>
      <c r="L35" s="78" t="str">
        <f t="shared" ca="1" si="3"/>
        <v xml:space="preserve"> Not started </v>
      </c>
      <c r="M35" s="78" t="str">
        <f t="shared" ca="1" si="3"/>
        <v xml:space="preserve"> Not started </v>
      </c>
      <c r="N35" s="78" t="str">
        <f t="shared" ca="1" si="3"/>
        <v xml:space="preserve"> Not started </v>
      </c>
      <c r="O35" s="78" t="str">
        <f t="shared" ca="1" si="3"/>
        <v xml:space="preserve"> Not started </v>
      </c>
      <c r="P35" s="78" t="str">
        <f t="shared" ca="1" si="3"/>
        <v xml:space="preserve"> Not started </v>
      </c>
    </row>
    <row r="36" spans="1:16" ht="36" hidden="1" customHeight="1" outlineLevel="1" x14ac:dyDescent="0.2">
      <c r="A36" s="77">
        <f>'Add pupils'!A36</f>
        <v>0</v>
      </c>
      <c r="B36" s="12">
        <f>'Add pupils'!B36</f>
        <v>0</v>
      </c>
      <c r="C36" s="12">
        <f>'Add pupils'!C36</f>
        <v>0</v>
      </c>
      <c r="D36" s="12" t="str">
        <f>'Add pupils'!D36</f>
        <v/>
      </c>
      <c r="E36" s="78" t="str">
        <f t="shared" ref="E36:P47" ca="1" si="4">INDEX(detailed_data,MATCH(E$3,det_data_unit,0)-1,MATCH($D36,det_data_name,0))</f>
        <v xml:space="preserve"> Not started </v>
      </c>
      <c r="F36" s="78" t="str">
        <f t="shared" ca="1" si="4"/>
        <v xml:space="preserve"> Not started </v>
      </c>
      <c r="G36" s="78" t="str">
        <f t="shared" ca="1" si="4"/>
        <v xml:space="preserve"> Not started </v>
      </c>
      <c r="H36" s="78" t="str">
        <f t="shared" ca="1" si="4"/>
        <v xml:space="preserve"> Not started </v>
      </c>
      <c r="I36" s="78" t="str">
        <f t="shared" ca="1" si="4"/>
        <v xml:space="preserve"> Not started </v>
      </c>
      <c r="J36" s="78" t="str">
        <f t="shared" ca="1" si="4"/>
        <v xml:space="preserve"> Not started </v>
      </c>
      <c r="K36" s="78" t="str">
        <f t="shared" ca="1" si="4"/>
        <v xml:space="preserve"> Not started </v>
      </c>
      <c r="L36" s="78" t="str">
        <f t="shared" ca="1" si="4"/>
        <v xml:space="preserve"> Not started </v>
      </c>
      <c r="M36" s="78" t="str">
        <f t="shared" ca="1" si="4"/>
        <v xml:space="preserve"> Not started </v>
      </c>
      <c r="N36" s="78" t="str">
        <f t="shared" ca="1" si="4"/>
        <v xml:space="preserve"> Not started </v>
      </c>
      <c r="O36" s="78" t="str">
        <f t="shared" ca="1" si="4"/>
        <v xml:space="preserve"> Not started </v>
      </c>
      <c r="P36" s="78" t="str">
        <f t="shared" ca="1" si="4"/>
        <v xml:space="preserve"> Not started </v>
      </c>
    </row>
    <row r="37" spans="1:16" ht="11.5" customHeight="1" collapsed="1" x14ac:dyDescent="0.2">
      <c r="A37" s="79"/>
      <c r="B37" s="79"/>
      <c r="C37" s="79"/>
      <c r="D37" s="79"/>
      <c r="E37" s="79"/>
      <c r="F37" s="79"/>
      <c r="G37" s="79"/>
      <c r="H37" s="79"/>
      <c r="I37" s="79"/>
      <c r="J37" s="79"/>
      <c r="K37" s="79"/>
      <c r="L37" s="79"/>
      <c r="M37" s="79"/>
      <c r="N37" s="79"/>
      <c r="O37" s="79"/>
      <c r="P37" s="79"/>
    </row>
    <row r="38" spans="1:16" ht="36" hidden="1" customHeight="1" outlineLevel="1" x14ac:dyDescent="0.2">
      <c r="A38" s="77">
        <f>'Add pupils'!A38</f>
        <v>0</v>
      </c>
      <c r="B38" s="12">
        <f>'Add pupils'!B38</f>
        <v>0</v>
      </c>
      <c r="C38" s="12">
        <f>'Add pupils'!C38</f>
        <v>0</v>
      </c>
      <c r="D38" s="12" t="str">
        <f>'Add pupils'!D38</f>
        <v/>
      </c>
      <c r="E38" s="78" t="str">
        <f t="shared" ca="1" si="4"/>
        <v xml:space="preserve"> Not started </v>
      </c>
      <c r="F38" s="78" t="str">
        <f t="shared" ca="1" si="4"/>
        <v xml:space="preserve"> Not started </v>
      </c>
      <c r="G38" s="78" t="str">
        <f t="shared" ca="1" si="4"/>
        <v xml:space="preserve"> Not started </v>
      </c>
      <c r="H38" s="78" t="str">
        <f t="shared" ca="1" si="4"/>
        <v xml:space="preserve"> Not started </v>
      </c>
      <c r="I38" s="78" t="str">
        <f t="shared" ca="1" si="4"/>
        <v xml:space="preserve"> Not started </v>
      </c>
      <c r="J38" s="78" t="str">
        <f t="shared" ca="1" si="4"/>
        <v xml:space="preserve"> Not started </v>
      </c>
      <c r="K38" s="78" t="str">
        <f t="shared" ca="1" si="4"/>
        <v xml:space="preserve"> Not started </v>
      </c>
      <c r="L38" s="78" t="str">
        <f t="shared" ca="1" si="4"/>
        <v xml:space="preserve"> Not started </v>
      </c>
      <c r="M38" s="78" t="str">
        <f t="shared" ca="1" si="4"/>
        <v xml:space="preserve"> Not started </v>
      </c>
      <c r="N38" s="78" t="str">
        <f t="shared" ca="1" si="4"/>
        <v xml:space="preserve"> Not started </v>
      </c>
      <c r="O38" s="78" t="str">
        <f t="shared" ca="1" si="4"/>
        <v xml:space="preserve"> Not started </v>
      </c>
      <c r="P38" s="78" t="str">
        <f t="shared" ca="1" si="4"/>
        <v xml:space="preserve"> Not started </v>
      </c>
    </row>
    <row r="39" spans="1:16" ht="36" hidden="1" customHeight="1" outlineLevel="1" x14ac:dyDescent="0.2">
      <c r="A39" s="77">
        <f>'Add pupils'!A39</f>
        <v>0</v>
      </c>
      <c r="B39" s="12">
        <f>'Add pupils'!B39</f>
        <v>0</v>
      </c>
      <c r="C39" s="12">
        <f>'Add pupils'!C39</f>
        <v>0</v>
      </c>
      <c r="D39" s="12" t="str">
        <f>'Add pupils'!D39</f>
        <v/>
      </c>
      <c r="E39" s="78" t="str">
        <f t="shared" ca="1" si="4"/>
        <v xml:space="preserve"> Not started </v>
      </c>
      <c r="F39" s="78" t="str">
        <f t="shared" ca="1" si="4"/>
        <v xml:space="preserve"> Not started </v>
      </c>
      <c r="G39" s="78" t="str">
        <f t="shared" ca="1" si="4"/>
        <v xml:space="preserve"> Not started </v>
      </c>
      <c r="H39" s="78" t="str">
        <f t="shared" ca="1" si="4"/>
        <v xml:space="preserve"> Not started </v>
      </c>
      <c r="I39" s="78" t="str">
        <f t="shared" ca="1" si="4"/>
        <v xml:space="preserve"> Not started </v>
      </c>
      <c r="J39" s="78" t="str">
        <f t="shared" ca="1" si="4"/>
        <v xml:space="preserve"> Not started </v>
      </c>
      <c r="K39" s="78" t="str">
        <f t="shared" ca="1" si="4"/>
        <v xml:space="preserve"> Not started </v>
      </c>
      <c r="L39" s="78" t="str">
        <f t="shared" ca="1" si="4"/>
        <v xml:space="preserve"> Not started </v>
      </c>
      <c r="M39" s="78" t="str">
        <f t="shared" ca="1" si="4"/>
        <v xml:space="preserve"> Not started </v>
      </c>
      <c r="N39" s="78" t="str">
        <f t="shared" ca="1" si="4"/>
        <v xml:space="preserve"> Not started </v>
      </c>
      <c r="O39" s="78" t="str">
        <f t="shared" ca="1" si="4"/>
        <v xml:space="preserve"> Not started </v>
      </c>
      <c r="P39" s="78" t="str">
        <f t="shared" ca="1" si="4"/>
        <v xml:space="preserve"> Not started </v>
      </c>
    </row>
    <row r="40" spans="1:16" ht="36" hidden="1" customHeight="1" outlineLevel="1" x14ac:dyDescent="0.2">
      <c r="A40" s="77">
        <f>'Add pupils'!A40</f>
        <v>0</v>
      </c>
      <c r="B40" s="12">
        <f>'Add pupils'!B40</f>
        <v>0</v>
      </c>
      <c r="C40" s="12">
        <f>'Add pupils'!C40</f>
        <v>0</v>
      </c>
      <c r="D40" s="12" t="str">
        <f>'Add pupils'!D40</f>
        <v/>
      </c>
      <c r="E40" s="78" t="str">
        <f t="shared" ca="1" si="4"/>
        <v xml:space="preserve"> Not started </v>
      </c>
      <c r="F40" s="78" t="str">
        <f t="shared" ca="1" si="4"/>
        <v xml:space="preserve"> Not started </v>
      </c>
      <c r="G40" s="78" t="str">
        <f t="shared" ca="1" si="4"/>
        <v xml:space="preserve"> Not started </v>
      </c>
      <c r="H40" s="78" t="str">
        <f t="shared" ca="1" si="4"/>
        <v xml:space="preserve"> Not started </v>
      </c>
      <c r="I40" s="78" t="str">
        <f t="shared" ca="1" si="4"/>
        <v xml:space="preserve"> Not started </v>
      </c>
      <c r="J40" s="78" t="str">
        <f t="shared" ca="1" si="4"/>
        <v xml:space="preserve"> Not started </v>
      </c>
      <c r="K40" s="78" t="str">
        <f t="shared" ca="1" si="4"/>
        <v xml:space="preserve"> Not started </v>
      </c>
      <c r="L40" s="78" t="str">
        <f t="shared" ca="1" si="4"/>
        <v xml:space="preserve"> Not started </v>
      </c>
      <c r="M40" s="78" t="str">
        <f t="shared" ca="1" si="4"/>
        <v xml:space="preserve"> Not started </v>
      </c>
      <c r="N40" s="78" t="str">
        <f t="shared" ca="1" si="4"/>
        <v xml:space="preserve"> Not started </v>
      </c>
      <c r="O40" s="78" t="str">
        <f t="shared" ca="1" si="4"/>
        <v xml:space="preserve"> Not started </v>
      </c>
      <c r="P40" s="78" t="str">
        <f t="shared" ca="1" si="4"/>
        <v xml:space="preserve"> Not started </v>
      </c>
    </row>
    <row r="41" spans="1:16" ht="36" hidden="1" customHeight="1" outlineLevel="1" x14ac:dyDescent="0.2">
      <c r="A41" s="77">
        <f>'Add pupils'!A41</f>
        <v>0</v>
      </c>
      <c r="B41" s="12">
        <f>'Add pupils'!B41</f>
        <v>0</v>
      </c>
      <c r="C41" s="12">
        <f>'Add pupils'!C41</f>
        <v>0</v>
      </c>
      <c r="D41" s="12" t="str">
        <f>'Add pupils'!D41</f>
        <v/>
      </c>
      <c r="E41" s="78" t="str">
        <f t="shared" ca="1" si="4"/>
        <v xml:space="preserve"> Not started </v>
      </c>
      <c r="F41" s="78" t="str">
        <f t="shared" ca="1" si="4"/>
        <v xml:space="preserve"> Not started </v>
      </c>
      <c r="G41" s="78" t="str">
        <f t="shared" ca="1" si="4"/>
        <v xml:space="preserve"> Not started </v>
      </c>
      <c r="H41" s="78" t="str">
        <f t="shared" ca="1" si="4"/>
        <v xml:space="preserve"> Not started </v>
      </c>
      <c r="I41" s="78" t="str">
        <f t="shared" ca="1" si="4"/>
        <v xml:space="preserve"> Not started </v>
      </c>
      <c r="J41" s="78" t="str">
        <f t="shared" ca="1" si="4"/>
        <v xml:space="preserve"> Not started </v>
      </c>
      <c r="K41" s="78" t="str">
        <f t="shared" ca="1" si="4"/>
        <v xml:space="preserve"> Not started </v>
      </c>
      <c r="L41" s="78" t="str">
        <f t="shared" ca="1" si="4"/>
        <v xml:space="preserve"> Not started </v>
      </c>
      <c r="M41" s="78" t="str">
        <f t="shared" ca="1" si="4"/>
        <v xml:space="preserve"> Not started </v>
      </c>
      <c r="N41" s="78" t="str">
        <f t="shared" ca="1" si="4"/>
        <v xml:space="preserve"> Not started </v>
      </c>
      <c r="O41" s="78" t="str">
        <f t="shared" ca="1" si="4"/>
        <v xml:space="preserve"> Not started </v>
      </c>
      <c r="P41" s="78" t="str">
        <f t="shared" ca="1" si="4"/>
        <v xml:space="preserve"> Not started </v>
      </c>
    </row>
    <row r="42" spans="1:16" ht="36" hidden="1" customHeight="1" outlineLevel="1" x14ac:dyDescent="0.2">
      <c r="A42" s="77">
        <f>'Add pupils'!A42</f>
        <v>0</v>
      </c>
      <c r="B42" s="12">
        <f>'Add pupils'!B42</f>
        <v>0</v>
      </c>
      <c r="C42" s="12">
        <f>'Add pupils'!C42</f>
        <v>0</v>
      </c>
      <c r="D42" s="12" t="str">
        <f>'Add pupils'!D42</f>
        <v/>
      </c>
      <c r="E42" s="78" t="str">
        <f t="shared" ca="1" si="4"/>
        <v xml:space="preserve"> Not started </v>
      </c>
      <c r="F42" s="78" t="str">
        <f t="shared" ca="1" si="4"/>
        <v xml:space="preserve"> Not started </v>
      </c>
      <c r="G42" s="78" t="str">
        <f t="shared" ca="1" si="4"/>
        <v xml:space="preserve"> Not started </v>
      </c>
      <c r="H42" s="78" t="str">
        <f t="shared" ca="1" si="4"/>
        <v xml:space="preserve"> Not started </v>
      </c>
      <c r="I42" s="78" t="str">
        <f t="shared" ca="1" si="4"/>
        <v xml:space="preserve"> Not started </v>
      </c>
      <c r="J42" s="78" t="str">
        <f t="shared" ca="1" si="4"/>
        <v xml:space="preserve"> Not started </v>
      </c>
      <c r="K42" s="78" t="str">
        <f t="shared" ca="1" si="4"/>
        <v xml:space="preserve"> Not started </v>
      </c>
      <c r="L42" s="78" t="str">
        <f t="shared" ca="1" si="4"/>
        <v xml:space="preserve"> Not started </v>
      </c>
      <c r="M42" s="78" t="str">
        <f t="shared" ca="1" si="4"/>
        <v xml:space="preserve"> Not started </v>
      </c>
      <c r="N42" s="78" t="str">
        <f t="shared" ca="1" si="4"/>
        <v xml:space="preserve"> Not started </v>
      </c>
      <c r="O42" s="78" t="str">
        <f t="shared" ca="1" si="4"/>
        <v xml:space="preserve"> Not started </v>
      </c>
      <c r="P42" s="78" t="str">
        <f t="shared" ca="1" si="4"/>
        <v xml:space="preserve"> Not started </v>
      </c>
    </row>
    <row r="43" spans="1:16" ht="36" hidden="1" customHeight="1" outlineLevel="1" x14ac:dyDescent="0.2">
      <c r="A43" s="77">
        <f>'Add pupils'!A43</f>
        <v>0</v>
      </c>
      <c r="B43" s="12">
        <f>'Add pupils'!B43</f>
        <v>0</v>
      </c>
      <c r="C43" s="12">
        <f>'Add pupils'!C43</f>
        <v>0</v>
      </c>
      <c r="D43" s="12" t="str">
        <f>'Add pupils'!D43</f>
        <v/>
      </c>
      <c r="E43" s="78" t="str">
        <f t="shared" ca="1" si="4"/>
        <v xml:space="preserve"> Not started </v>
      </c>
      <c r="F43" s="78" t="str">
        <f t="shared" ca="1" si="4"/>
        <v xml:space="preserve"> Not started </v>
      </c>
      <c r="G43" s="78" t="str">
        <f t="shared" ca="1" si="4"/>
        <v xml:space="preserve"> Not started </v>
      </c>
      <c r="H43" s="78" t="str">
        <f t="shared" ca="1" si="4"/>
        <v xml:space="preserve"> Not started </v>
      </c>
      <c r="I43" s="78" t="str">
        <f t="shared" ca="1" si="4"/>
        <v xml:space="preserve"> Not started </v>
      </c>
      <c r="J43" s="78" t="str">
        <f t="shared" ca="1" si="4"/>
        <v xml:space="preserve"> Not started </v>
      </c>
      <c r="K43" s="78" t="str">
        <f t="shared" ca="1" si="4"/>
        <v xml:space="preserve"> Not started </v>
      </c>
      <c r="L43" s="78" t="str">
        <f t="shared" ca="1" si="4"/>
        <v xml:space="preserve"> Not started </v>
      </c>
      <c r="M43" s="78" t="str">
        <f t="shared" ca="1" si="4"/>
        <v xml:space="preserve"> Not started </v>
      </c>
      <c r="N43" s="78" t="str">
        <f t="shared" ca="1" si="4"/>
        <v xml:space="preserve"> Not started </v>
      </c>
      <c r="O43" s="78" t="str">
        <f t="shared" ca="1" si="4"/>
        <v xml:space="preserve"> Not started </v>
      </c>
      <c r="P43" s="78" t="str">
        <f t="shared" ca="1" si="4"/>
        <v xml:space="preserve"> Not started </v>
      </c>
    </row>
    <row r="44" spans="1:16" ht="36" hidden="1" customHeight="1" outlineLevel="1" x14ac:dyDescent="0.2">
      <c r="A44" s="77">
        <f>'Add pupils'!A44</f>
        <v>0</v>
      </c>
      <c r="B44" s="12">
        <f>'Add pupils'!B44</f>
        <v>0</v>
      </c>
      <c r="C44" s="12">
        <f>'Add pupils'!C44</f>
        <v>0</v>
      </c>
      <c r="D44" s="12" t="str">
        <f>'Add pupils'!D44</f>
        <v/>
      </c>
      <c r="E44" s="78" t="str">
        <f t="shared" ca="1" si="4"/>
        <v xml:space="preserve"> Not started </v>
      </c>
      <c r="F44" s="78" t="str">
        <f t="shared" ca="1" si="4"/>
        <v xml:space="preserve"> Not started </v>
      </c>
      <c r="G44" s="78" t="str">
        <f t="shared" ca="1" si="4"/>
        <v xml:space="preserve"> Not started </v>
      </c>
      <c r="H44" s="78" t="str">
        <f t="shared" ca="1" si="4"/>
        <v xml:space="preserve"> Not started </v>
      </c>
      <c r="I44" s="78" t="str">
        <f t="shared" ca="1" si="4"/>
        <v xml:space="preserve"> Not started </v>
      </c>
      <c r="J44" s="78" t="str">
        <f t="shared" ca="1" si="4"/>
        <v xml:space="preserve"> Not started </v>
      </c>
      <c r="K44" s="78" t="str">
        <f t="shared" ca="1" si="4"/>
        <v xml:space="preserve"> Not started </v>
      </c>
      <c r="L44" s="78" t="str">
        <f t="shared" ca="1" si="4"/>
        <v xml:space="preserve"> Not started </v>
      </c>
      <c r="M44" s="78" t="str">
        <f t="shared" ca="1" si="4"/>
        <v xml:space="preserve"> Not started </v>
      </c>
      <c r="N44" s="78" t="str">
        <f t="shared" ca="1" si="4"/>
        <v xml:space="preserve"> Not started </v>
      </c>
      <c r="O44" s="78" t="str">
        <f t="shared" ca="1" si="4"/>
        <v xml:space="preserve"> Not started </v>
      </c>
      <c r="P44" s="78" t="str">
        <f t="shared" ca="1" si="4"/>
        <v xml:space="preserve"> Not started </v>
      </c>
    </row>
    <row r="45" spans="1:16" ht="36" hidden="1" customHeight="1" outlineLevel="1" x14ac:dyDescent="0.2">
      <c r="A45" s="77">
        <f>'Add pupils'!A45</f>
        <v>0</v>
      </c>
      <c r="B45" s="12">
        <f>'Add pupils'!B45</f>
        <v>0</v>
      </c>
      <c r="C45" s="12">
        <f>'Add pupils'!C45</f>
        <v>0</v>
      </c>
      <c r="D45" s="12" t="str">
        <f>'Add pupils'!D45</f>
        <v/>
      </c>
      <c r="E45" s="78" t="str">
        <f t="shared" ca="1" si="4"/>
        <v xml:space="preserve"> Not started </v>
      </c>
      <c r="F45" s="78" t="str">
        <f t="shared" ca="1" si="4"/>
        <v xml:space="preserve"> Not started </v>
      </c>
      <c r="G45" s="78" t="str">
        <f t="shared" ca="1" si="4"/>
        <v xml:space="preserve"> Not started </v>
      </c>
      <c r="H45" s="78" t="str">
        <f t="shared" ca="1" si="4"/>
        <v xml:space="preserve"> Not started </v>
      </c>
      <c r="I45" s="78" t="str">
        <f t="shared" ca="1" si="4"/>
        <v xml:space="preserve"> Not started </v>
      </c>
      <c r="J45" s="78" t="str">
        <f t="shared" ca="1" si="4"/>
        <v xml:space="preserve"> Not started </v>
      </c>
      <c r="K45" s="78" t="str">
        <f t="shared" ca="1" si="4"/>
        <v xml:space="preserve"> Not started </v>
      </c>
      <c r="L45" s="78" t="str">
        <f t="shared" ca="1" si="4"/>
        <v xml:space="preserve"> Not started </v>
      </c>
      <c r="M45" s="78" t="str">
        <f t="shared" ca="1" si="4"/>
        <v xml:space="preserve"> Not started </v>
      </c>
      <c r="N45" s="78" t="str">
        <f t="shared" ca="1" si="4"/>
        <v xml:space="preserve"> Not started </v>
      </c>
      <c r="O45" s="78" t="str">
        <f t="shared" ca="1" si="4"/>
        <v xml:space="preserve"> Not started </v>
      </c>
      <c r="P45" s="78" t="str">
        <f t="shared" ca="1" si="4"/>
        <v xml:space="preserve"> Not started </v>
      </c>
    </row>
    <row r="46" spans="1:16" ht="20" hidden="1" outlineLevel="1" x14ac:dyDescent="0.2">
      <c r="A46" s="77">
        <f>'Add pupils'!A46</f>
        <v>0</v>
      </c>
      <c r="B46" s="12">
        <f>'Add pupils'!B46</f>
        <v>0</v>
      </c>
      <c r="C46" s="12">
        <f>'Add pupils'!C46</f>
        <v>0</v>
      </c>
      <c r="D46" s="12" t="str">
        <f>'Add pupils'!D46</f>
        <v/>
      </c>
      <c r="E46" s="78" t="str">
        <f t="shared" ca="1" si="4"/>
        <v xml:space="preserve"> Not started </v>
      </c>
      <c r="F46" s="78" t="str">
        <f t="shared" ca="1" si="4"/>
        <v xml:space="preserve"> Not started </v>
      </c>
      <c r="G46" s="78" t="str">
        <f t="shared" ca="1" si="4"/>
        <v xml:space="preserve"> Not started </v>
      </c>
      <c r="H46" s="78" t="str">
        <f t="shared" ca="1" si="4"/>
        <v xml:space="preserve"> Not started </v>
      </c>
      <c r="I46" s="78" t="str">
        <f t="shared" ca="1" si="4"/>
        <v xml:space="preserve"> Not started </v>
      </c>
      <c r="J46" s="78" t="str">
        <f t="shared" ca="1" si="4"/>
        <v xml:space="preserve"> Not started </v>
      </c>
      <c r="K46" s="78" t="str">
        <f t="shared" ca="1" si="4"/>
        <v xml:space="preserve"> Not started </v>
      </c>
      <c r="L46" s="78" t="str">
        <f t="shared" ca="1" si="4"/>
        <v xml:space="preserve"> Not started </v>
      </c>
      <c r="M46" s="78" t="str">
        <f t="shared" ca="1" si="4"/>
        <v xml:space="preserve"> Not started </v>
      </c>
      <c r="N46" s="78" t="str">
        <f t="shared" ca="1" si="4"/>
        <v xml:space="preserve"> Not started </v>
      </c>
      <c r="O46" s="78" t="str">
        <f t="shared" ca="1" si="4"/>
        <v xml:space="preserve"> Not started </v>
      </c>
      <c r="P46" s="78" t="str">
        <f t="shared" ca="1" si="4"/>
        <v xml:space="preserve"> Not started </v>
      </c>
    </row>
    <row r="47" spans="1:16" ht="20" hidden="1" outlineLevel="1" x14ac:dyDescent="0.2">
      <c r="A47" s="77">
        <f>'Add pupils'!A47</f>
        <v>0</v>
      </c>
      <c r="B47" s="12">
        <f>'Add pupils'!B47</f>
        <v>0</v>
      </c>
      <c r="C47" s="12">
        <f>'Add pupils'!C47</f>
        <v>0</v>
      </c>
      <c r="D47" s="12" t="str">
        <f>'Add pupils'!D47</f>
        <v/>
      </c>
      <c r="E47" s="78" t="str">
        <f t="shared" ca="1" si="4"/>
        <v xml:space="preserve"> Not started </v>
      </c>
      <c r="F47" s="78" t="str">
        <f t="shared" ca="1" si="4"/>
        <v xml:space="preserve"> Not started </v>
      </c>
      <c r="G47" s="78" t="str">
        <f t="shared" ca="1" si="4"/>
        <v xml:space="preserve"> Not started </v>
      </c>
      <c r="H47" s="78" t="str">
        <f t="shared" ca="1" si="4"/>
        <v xml:space="preserve"> Not started </v>
      </c>
      <c r="I47" s="78" t="str">
        <f t="shared" ca="1" si="4"/>
        <v xml:space="preserve"> Not started </v>
      </c>
      <c r="J47" s="78" t="str">
        <f t="shared" ca="1" si="4"/>
        <v xml:space="preserve"> Not started </v>
      </c>
      <c r="K47" s="78" t="str">
        <f t="shared" ca="1" si="4"/>
        <v xml:space="preserve"> Not started </v>
      </c>
      <c r="L47" s="78" t="str">
        <f t="shared" ca="1" si="4"/>
        <v xml:space="preserve"> Not started </v>
      </c>
      <c r="M47" s="78" t="str">
        <f t="shared" ca="1" si="4"/>
        <v xml:space="preserve"> Not started </v>
      </c>
      <c r="N47" s="78" t="str">
        <f t="shared" ca="1" si="4"/>
        <v xml:space="preserve"> Not started </v>
      </c>
      <c r="O47" s="78" t="str">
        <f t="shared" ca="1" si="4"/>
        <v xml:space="preserve"> Not started </v>
      </c>
      <c r="P47" s="78" t="str">
        <f t="shared" ca="1" si="4"/>
        <v xml:space="preserve"> Not started </v>
      </c>
    </row>
    <row r="48" spans="1:16" collapsed="1" x14ac:dyDescent="0.25"/>
  </sheetData>
  <sheetProtection algorithmName="SHA-512" hashValue="AAypi5Wpks5FRE/AjiYUNBnICyCLLDItM2JSLpGX39b21gL3FcGTzIidOF/GI9BuMdrVQStz4z3Ni91h2HjiYA==" saltValue="Da5QhvCgDiL5hacLTJhP/Q==" spinCount="100000" sheet="1" objects="1" scenarios="1" selectLockedCells="1"/>
  <mergeCells count="2">
    <mergeCell ref="A1:C1"/>
    <mergeCell ref="A2:C2"/>
  </mergeCells>
  <conditionalFormatting sqref="E4:P4">
    <cfRule type="expression" dxfId="9" priority="6">
      <formula>ISEVEN(E$3)</formula>
    </cfRule>
  </conditionalFormatting>
  <conditionalFormatting sqref="E3:P3">
    <cfRule type="expression" dxfId="8" priority="5">
      <formula>ISEVEN(E$3)</formula>
    </cfRule>
  </conditionalFormatting>
  <conditionalFormatting sqref="E5:P14 E27:P36 E16:P23 E38:P47 E25:P25">
    <cfRule type="cellIs" dxfId="7" priority="7" operator="equal">
      <formula>"Green"</formula>
    </cfRule>
    <cfRule type="cellIs" dxfId="6" priority="8" operator="equal">
      <formula>"Amber"</formula>
    </cfRule>
    <cfRule type="cellIs" dxfId="5" priority="9" operator="equal">
      <formula>"Red"</formula>
    </cfRule>
    <cfRule type="cellIs" dxfId="4" priority="10" operator="equal">
      <formula>" Not started "</formula>
    </cfRule>
  </conditionalFormatting>
  <conditionalFormatting sqref="E24:P24">
    <cfRule type="cellIs" dxfId="3" priority="1" operator="equal">
      <formula>"Green"</formula>
    </cfRule>
    <cfRule type="cellIs" dxfId="2" priority="2" operator="equal">
      <formula>"Amber"</formula>
    </cfRule>
    <cfRule type="cellIs" dxfId="1" priority="3" operator="equal">
      <formula>"Red"</formula>
    </cfRule>
    <cfRule type="cellIs" dxfId="0" priority="4" operator="equal">
      <formula>" Not started "</formula>
    </cfRule>
  </conditionalFormatting>
  <pageMargins left="0.43307086614173229" right="0.19685039370078741" top="0.31496062992125984" bottom="0.31496062992125984" header="0.15748031496062992" footer="7.874015748031496E-2"/>
  <pageSetup paperSize="9" scale="46" fitToHeight="0" orientation="landscape" r:id="rId1"/>
  <headerFooter>
    <oddHeader>&amp;L&amp;"-,Bold"&amp;12Tracking Sheet&amp;C&amp;"-,Bold"&amp;12Numicon Big Ideas</oddHeader>
    <oddFooter>&amp;CPage &amp;P&amp;R&amp;D</oddFooter>
  </headerFooter>
  <rowBreaks count="3" manualBreakCount="3">
    <brk id="14" max="16383" man="1"/>
    <brk id="25" max="16383" man="1"/>
    <brk id="3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D19"/>
  <sheetViews>
    <sheetView workbookViewId="0">
      <selection activeCell="D8" sqref="D8"/>
    </sheetView>
  </sheetViews>
  <sheetFormatPr baseColWidth="10" defaultColWidth="8.83203125" defaultRowHeight="15" x14ac:dyDescent="0.2"/>
  <cols>
    <col min="3" max="3" width="43.83203125" customWidth="1"/>
  </cols>
  <sheetData>
    <row r="1" spans="1:4" x14ac:dyDescent="0.2">
      <c r="A1" s="5" t="s">
        <v>5</v>
      </c>
      <c r="B1" t="s">
        <v>5</v>
      </c>
    </row>
    <row r="2" spans="1:4" x14ac:dyDescent="0.2">
      <c r="A2" s="6" t="s">
        <v>6</v>
      </c>
      <c r="B2" t="s">
        <v>6</v>
      </c>
    </row>
    <row r="3" spans="1:4" x14ac:dyDescent="0.2">
      <c r="A3" s="7" t="s">
        <v>7</v>
      </c>
      <c r="B3" t="s">
        <v>7</v>
      </c>
    </row>
    <row r="4" spans="1:4" x14ac:dyDescent="0.2">
      <c r="A4" s="8" t="s">
        <v>8</v>
      </c>
      <c r="B4" t="s">
        <v>8</v>
      </c>
    </row>
    <row r="7" spans="1:4" x14ac:dyDescent="0.2">
      <c r="B7" t="s">
        <v>10</v>
      </c>
      <c r="C7" t="s">
        <v>175</v>
      </c>
      <c r="D7" t="s">
        <v>176</v>
      </c>
    </row>
    <row r="8" spans="1:4" x14ac:dyDescent="0.2">
      <c r="B8" s="63" t="s">
        <v>160</v>
      </c>
      <c r="C8" t="s">
        <v>11</v>
      </c>
      <c r="D8">
        <f>COUNTIF('Numicon BI detailed tracking'!B:B,'Data page'!B8)</f>
        <v>10</v>
      </c>
    </row>
    <row r="9" spans="1:4" x14ac:dyDescent="0.2">
      <c r="B9" s="63" t="s">
        <v>161</v>
      </c>
      <c r="C9" t="s">
        <v>12</v>
      </c>
      <c r="D9">
        <f>COUNTIF('Numicon BI detailed tracking'!B:B,'Data page'!B9)</f>
        <v>11</v>
      </c>
    </row>
    <row r="10" spans="1:4" x14ac:dyDescent="0.2">
      <c r="B10" s="63" t="s">
        <v>162</v>
      </c>
      <c r="C10" t="s">
        <v>13</v>
      </c>
      <c r="D10">
        <f>COUNTIF('Numicon BI detailed tracking'!B:B,'Data page'!B10)</f>
        <v>9</v>
      </c>
    </row>
    <row r="11" spans="1:4" x14ac:dyDescent="0.2">
      <c r="B11" s="63" t="s">
        <v>163</v>
      </c>
      <c r="C11" t="s">
        <v>14</v>
      </c>
      <c r="D11">
        <f>COUNTIF('Numicon BI detailed tracking'!B:B,'Data page'!B11)</f>
        <v>11</v>
      </c>
    </row>
    <row r="12" spans="1:4" x14ac:dyDescent="0.2">
      <c r="B12" s="63" t="s">
        <v>164</v>
      </c>
      <c r="C12" t="s">
        <v>0</v>
      </c>
      <c r="D12">
        <f>COUNTIF('Numicon BI detailed tracking'!B:B,'Data page'!B12)</f>
        <v>12</v>
      </c>
    </row>
    <row r="13" spans="1:4" x14ac:dyDescent="0.2">
      <c r="B13" s="63" t="s">
        <v>165</v>
      </c>
      <c r="C13" t="s">
        <v>15</v>
      </c>
      <c r="D13">
        <f>COUNTIF('Numicon BI detailed tracking'!B:B,'Data page'!B13)</f>
        <v>10</v>
      </c>
    </row>
    <row r="14" spans="1:4" x14ac:dyDescent="0.2">
      <c r="B14" s="63" t="s">
        <v>166</v>
      </c>
      <c r="C14" t="s">
        <v>12</v>
      </c>
      <c r="D14">
        <f>COUNTIF('Numicon BI detailed tracking'!B:B,'Data page'!B14)</f>
        <v>9</v>
      </c>
    </row>
    <row r="15" spans="1:4" x14ac:dyDescent="0.2">
      <c r="B15" s="63" t="s">
        <v>167</v>
      </c>
      <c r="C15" t="s">
        <v>13</v>
      </c>
      <c r="D15">
        <f>COUNTIF('Numicon BI detailed tracking'!B:B,'Data page'!B15)</f>
        <v>9</v>
      </c>
    </row>
    <row r="16" spans="1:4" x14ac:dyDescent="0.2">
      <c r="B16" s="63" t="s">
        <v>168</v>
      </c>
      <c r="C16" t="s">
        <v>14</v>
      </c>
      <c r="D16">
        <f>COUNTIF('Numicon BI detailed tracking'!B:B,'Data page'!B16)</f>
        <v>12</v>
      </c>
    </row>
    <row r="17" spans="2:4" x14ac:dyDescent="0.2">
      <c r="B17" s="63" t="s">
        <v>169</v>
      </c>
      <c r="C17" t="s">
        <v>0</v>
      </c>
      <c r="D17">
        <f>COUNTIF('Numicon BI detailed tracking'!B:B,'Data page'!B17)</f>
        <v>10</v>
      </c>
    </row>
    <row r="18" spans="2:4" x14ac:dyDescent="0.2">
      <c r="B18" s="63" t="s">
        <v>170</v>
      </c>
      <c r="C18" t="s">
        <v>15</v>
      </c>
      <c r="D18">
        <f>COUNTIF('Numicon BI detailed tracking'!B:B,'Data page'!B18)</f>
        <v>9</v>
      </c>
    </row>
    <row r="19" spans="2:4" x14ac:dyDescent="0.2">
      <c r="B19" s="63" t="s">
        <v>171</v>
      </c>
      <c r="C19" t="s">
        <v>16</v>
      </c>
      <c r="D19">
        <f>COUNTIF('Numicon BI detailed tracking'!B:B,'Data page'!B19)</f>
        <v>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F147"/>
  <sheetViews>
    <sheetView topLeftCell="A7" workbookViewId="0">
      <selection activeCell="E9" sqref="E9"/>
    </sheetView>
  </sheetViews>
  <sheetFormatPr baseColWidth="10" defaultColWidth="8.83203125" defaultRowHeight="15" x14ac:dyDescent="0.2"/>
  <cols>
    <col min="1" max="1" width="8.83203125" style="61"/>
    <col min="2" max="2" width="20.33203125" customWidth="1"/>
    <col min="3" max="3" width="14.33203125" customWidth="1"/>
    <col min="4" max="4" width="37.5" customWidth="1"/>
    <col min="5" max="5" width="66.33203125" customWidth="1"/>
    <col min="6" max="6" width="55.5" customWidth="1"/>
  </cols>
  <sheetData>
    <row r="1" spans="1:6" x14ac:dyDescent="0.2">
      <c r="B1" t="s">
        <v>20</v>
      </c>
    </row>
    <row r="2" spans="1:6" ht="16" x14ac:dyDescent="0.2">
      <c r="A2" s="61" t="s">
        <v>159</v>
      </c>
      <c r="B2" s="14" t="s">
        <v>17</v>
      </c>
      <c r="C2" s="13" t="s">
        <v>18</v>
      </c>
      <c r="D2" s="13" t="s">
        <v>21</v>
      </c>
      <c r="E2" s="13" t="s">
        <v>22</v>
      </c>
      <c r="F2" s="13" t="s">
        <v>19</v>
      </c>
    </row>
    <row r="3" spans="1:6" ht="16" x14ac:dyDescent="0.2">
      <c r="B3" s="19"/>
      <c r="C3" s="20" t="s">
        <v>23</v>
      </c>
      <c r="D3" s="20" t="s">
        <v>24</v>
      </c>
      <c r="E3" s="20"/>
      <c r="F3" s="20"/>
    </row>
    <row r="4" spans="1:6" x14ac:dyDescent="0.2">
      <c r="B4" s="19"/>
      <c r="C4" s="20"/>
      <c r="D4" s="20"/>
      <c r="E4" s="4" t="s">
        <v>25</v>
      </c>
      <c r="F4" s="20"/>
    </row>
    <row r="5" spans="1:6" x14ac:dyDescent="0.2">
      <c r="D5" s="21"/>
      <c r="F5" s="4"/>
    </row>
    <row r="6" spans="1:6" ht="32" x14ac:dyDescent="0.2">
      <c r="A6" s="61">
        <v>1</v>
      </c>
      <c r="B6" s="18" t="s">
        <v>11</v>
      </c>
      <c r="C6" s="18" t="s">
        <v>26</v>
      </c>
      <c r="D6" s="22" t="s">
        <v>27</v>
      </c>
      <c r="E6" s="23" t="s">
        <v>178</v>
      </c>
      <c r="F6" s="24" t="s">
        <v>262</v>
      </c>
    </row>
    <row r="7" spans="1:6" ht="16" x14ac:dyDescent="0.2">
      <c r="A7" s="61">
        <f>IF(D7="","",LARGE($A$5:A6,1)+1)</f>
        <v>2</v>
      </c>
      <c r="B7" s="18" t="s">
        <v>11</v>
      </c>
      <c r="C7" s="18" t="s">
        <v>28</v>
      </c>
      <c r="D7" s="25" t="s">
        <v>29</v>
      </c>
      <c r="E7" s="23" t="s">
        <v>179</v>
      </c>
      <c r="F7" s="24" t="s">
        <v>315</v>
      </c>
    </row>
    <row r="8" spans="1:6" ht="16" x14ac:dyDescent="0.2">
      <c r="A8" s="61">
        <f>IF(D8="","",LARGE($A$5:A7,1)+1)</f>
        <v>3</v>
      </c>
      <c r="B8" s="18" t="s">
        <v>11</v>
      </c>
      <c r="C8" s="18" t="s">
        <v>28</v>
      </c>
      <c r="D8" s="25" t="s">
        <v>29</v>
      </c>
      <c r="E8" s="23" t="s">
        <v>180</v>
      </c>
      <c r="F8" s="24" t="s">
        <v>315</v>
      </c>
    </row>
    <row r="9" spans="1:6" ht="32" x14ac:dyDescent="0.2">
      <c r="A9" s="61">
        <f>IF(D9="","",LARGE($A$5:A8,1)+1)</f>
        <v>4</v>
      </c>
      <c r="B9" s="18" t="s">
        <v>11</v>
      </c>
      <c r="C9" s="18" t="s">
        <v>28</v>
      </c>
      <c r="D9" s="25" t="s">
        <v>29</v>
      </c>
      <c r="E9" s="23" t="s">
        <v>181</v>
      </c>
      <c r="F9" s="24" t="s">
        <v>315</v>
      </c>
    </row>
    <row r="10" spans="1:6" ht="16" x14ac:dyDescent="0.2">
      <c r="A10" s="61">
        <f>IF(D10="","",LARGE($A$5:A9,1)+1)</f>
        <v>5</v>
      </c>
      <c r="B10" s="18" t="s">
        <v>11</v>
      </c>
      <c r="C10" s="18" t="s">
        <v>30</v>
      </c>
      <c r="D10" s="26" t="s">
        <v>31</v>
      </c>
      <c r="E10" s="23" t="s">
        <v>32</v>
      </c>
      <c r="F10" s="24" t="s">
        <v>315</v>
      </c>
    </row>
    <row r="11" spans="1:6" ht="16" x14ac:dyDescent="0.2">
      <c r="A11" s="61">
        <f>IF(D11="","",LARGE($A$5:A10,1)+1)</f>
        <v>6</v>
      </c>
      <c r="B11" s="18" t="s">
        <v>11</v>
      </c>
      <c r="C11" s="18" t="s">
        <v>30</v>
      </c>
      <c r="D11" s="26" t="s">
        <v>31</v>
      </c>
      <c r="E11" s="23" t="s">
        <v>182</v>
      </c>
      <c r="F11" s="24" t="s">
        <v>315</v>
      </c>
    </row>
    <row r="12" spans="1:6" ht="16" x14ac:dyDescent="0.2">
      <c r="A12" s="61">
        <f>IF(D12="","",LARGE($A$5:A11,1)+1)</f>
        <v>7</v>
      </c>
      <c r="B12" s="18" t="s">
        <v>11</v>
      </c>
      <c r="C12" s="18" t="s">
        <v>33</v>
      </c>
      <c r="D12" s="25" t="s">
        <v>34</v>
      </c>
      <c r="E12" s="23" t="s">
        <v>35</v>
      </c>
      <c r="F12" s="24" t="s">
        <v>315</v>
      </c>
    </row>
    <row r="13" spans="1:6" ht="16" x14ac:dyDescent="0.2">
      <c r="A13" s="61">
        <f>IF(D13="","",LARGE($A$5:A12,1)+1)</f>
        <v>8</v>
      </c>
      <c r="B13" s="18" t="s">
        <v>11</v>
      </c>
      <c r="C13" s="18" t="s">
        <v>33</v>
      </c>
      <c r="D13" s="25" t="s">
        <v>34</v>
      </c>
      <c r="E13" s="23" t="s">
        <v>36</v>
      </c>
      <c r="F13" s="24" t="s">
        <v>315</v>
      </c>
    </row>
    <row r="14" spans="1:6" ht="16" x14ac:dyDescent="0.2">
      <c r="A14" s="61">
        <f>IF(D14="","",LARGE($A$5:A13,1)+1)</f>
        <v>9</v>
      </c>
      <c r="B14" s="18" t="s">
        <v>11</v>
      </c>
      <c r="C14" s="18" t="s">
        <v>33</v>
      </c>
      <c r="D14" s="25" t="s">
        <v>34</v>
      </c>
      <c r="E14" s="23" t="s">
        <v>183</v>
      </c>
      <c r="F14" s="24" t="s">
        <v>315</v>
      </c>
    </row>
    <row r="15" spans="1:6" ht="17" thickBot="1" x14ac:dyDescent="0.25">
      <c r="A15" s="61">
        <f>IF(D15="","",LARGE($A$5:A14,1)+1)</f>
        <v>10</v>
      </c>
      <c r="B15" s="27" t="s">
        <v>11</v>
      </c>
      <c r="C15" s="27" t="s">
        <v>33</v>
      </c>
      <c r="D15" s="28" t="s">
        <v>34</v>
      </c>
      <c r="E15" s="29" t="s">
        <v>184</v>
      </c>
      <c r="F15" s="30" t="s">
        <v>315</v>
      </c>
    </row>
    <row r="16" spans="1:6" ht="16" x14ac:dyDescent="0.2">
      <c r="A16" s="61" t="str">
        <f>IF(D16="","",LARGE($A$5:A15,1)+1)</f>
        <v/>
      </c>
      <c r="B16" s="31" t="s">
        <v>12</v>
      </c>
      <c r="C16" s="31" t="s">
        <v>263</v>
      </c>
      <c r="D16" s="31" t="s">
        <v>263</v>
      </c>
      <c r="E16" s="32" t="s">
        <v>263</v>
      </c>
      <c r="F16" s="33" t="s">
        <v>263</v>
      </c>
    </row>
    <row r="17" spans="1:6" ht="16" x14ac:dyDescent="0.2">
      <c r="A17" s="61" t="str">
        <f>IF(D17="","",LARGE($A$5:A16,1)+1)</f>
        <v/>
      </c>
      <c r="B17" s="34"/>
      <c r="C17" s="2" t="s">
        <v>263</v>
      </c>
      <c r="D17" s="2" t="s">
        <v>263</v>
      </c>
      <c r="E17" s="1" t="s">
        <v>263</v>
      </c>
      <c r="F17" s="1" t="s">
        <v>263</v>
      </c>
    </row>
    <row r="18" spans="1:6" ht="32" x14ac:dyDescent="0.2">
      <c r="A18" s="61">
        <f>IF(D18="","",LARGE($A$5:A17,1)+1)</f>
        <v>11</v>
      </c>
      <c r="B18" s="2" t="s">
        <v>12</v>
      </c>
      <c r="C18" s="2" t="s">
        <v>37</v>
      </c>
      <c r="D18" s="35" t="s">
        <v>38</v>
      </c>
      <c r="E18" s="2" t="s">
        <v>39</v>
      </c>
      <c r="F18" s="36" t="s">
        <v>264</v>
      </c>
    </row>
    <row r="19" spans="1:6" ht="32" x14ac:dyDescent="0.2">
      <c r="A19" s="61">
        <f>IF(D19="","",LARGE($A$5:A18,1)+1)</f>
        <v>12</v>
      </c>
      <c r="B19" s="2" t="s">
        <v>12</v>
      </c>
      <c r="C19" s="2" t="s">
        <v>37</v>
      </c>
      <c r="D19" s="35" t="s">
        <v>38</v>
      </c>
      <c r="E19" s="2" t="s">
        <v>40</v>
      </c>
      <c r="F19" s="36" t="s">
        <v>265</v>
      </c>
    </row>
    <row r="20" spans="1:6" ht="32" x14ac:dyDescent="0.2">
      <c r="A20" s="61">
        <f>IF(D20="","",LARGE($A$5:A19,1)+1)</f>
        <v>13</v>
      </c>
      <c r="B20" s="2" t="s">
        <v>12</v>
      </c>
      <c r="C20" s="2" t="s">
        <v>41</v>
      </c>
      <c r="D20" s="35" t="s">
        <v>42</v>
      </c>
      <c r="E20" s="2" t="s">
        <v>185</v>
      </c>
      <c r="F20" s="36" t="s">
        <v>266</v>
      </c>
    </row>
    <row r="21" spans="1:6" ht="32" x14ac:dyDescent="0.2">
      <c r="A21" s="61">
        <f>IF(D21="","",LARGE($A$5:A20,1)+1)</f>
        <v>14</v>
      </c>
      <c r="B21" s="2" t="s">
        <v>12</v>
      </c>
      <c r="C21" s="31" t="s">
        <v>41</v>
      </c>
      <c r="D21" s="35" t="s">
        <v>42</v>
      </c>
      <c r="E21" s="31" t="s">
        <v>186</v>
      </c>
      <c r="F21" s="36" t="s">
        <v>267</v>
      </c>
    </row>
    <row r="22" spans="1:6" ht="32" x14ac:dyDescent="0.2">
      <c r="A22" s="61">
        <f>IF(D22="","",LARGE($A$5:A21,1)+1)</f>
        <v>15</v>
      </c>
      <c r="B22" s="2" t="s">
        <v>12</v>
      </c>
      <c r="C22" s="31" t="s">
        <v>41</v>
      </c>
      <c r="D22" s="35" t="s">
        <v>42</v>
      </c>
      <c r="E22" s="31" t="s">
        <v>43</v>
      </c>
      <c r="F22" s="36" t="s">
        <v>268</v>
      </c>
    </row>
    <row r="23" spans="1:6" ht="32" x14ac:dyDescent="0.2">
      <c r="A23" s="61">
        <f>IF(D23="","",LARGE($A$5:A22,1)+1)</f>
        <v>16</v>
      </c>
      <c r="B23" s="2" t="s">
        <v>12</v>
      </c>
      <c r="C23" s="31" t="s">
        <v>44</v>
      </c>
      <c r="D23" s="37" t="s">
        <v>45</v>
      </c>
      <c r="E23" s="31" t="s">
        <v>46</v>
      </c>
      <c r="F23" s="36" t="s">
        <v>269</v>
      </c>
    </row>
    <row r="24" spans="1:6" ht="48" x14ac:dyDescent="0.2">
      <c r="A24" s="61">
        <f>IF(D24="","",LARGE($A$5:A23,1)+1)</f>
        <v>17</v>
      </c>
      <c r="B24" s="2" t="s">
        <v>12</v>
      </c>
      <c r="C24" s="31" t="s">
        <v>44</v>
      </c>
      <c r="D24" s="37" t="s">
        <v>45</v>
      </c>
      <c r="E24" s="31" t="s">
        <v>187</v>
      </c>
      <c r="F24" s="36" t="s">
        <v>270</v>
      </c>
    </row>
    <row r="25" spans="1:6" ht="32" x14ac:dyDescent="0.2">
      <c r="A25" s="61">
        <f>IF(D25="","",LARGE($A$5:A24,1)+1)</f>
        <v>18</v>
      </c>
      <c r="B25" s="2" t="s">
        <v>12</v>
      </c>
      <c r="C25" s="31" t="s">
        <v>44</v>
      </c>
      <c r="D25" s="37" t="s">
        <v>45</v>
      </c>
      <c r="E25" s="31" t="s">
        <v>188</v>
      </c>
      <c r="F25" s="36" t="s">
        <v>267</v>
      </c>
    </row>
    <row r="26" spans="1:6" ht="32" x14ac:dyDescent="0.2">
      <c r="A26" s="61">
        <f>IF(D26="","",LARGE($A$5:A25,1)+1)</f>
        <v>19</v>
      </c>
      <c r="B26" s="2" t="s">
        <v>12</v>
      </c>
      <c r="C26" s="31" t="s">
        <v>47</v>
      </c>
      <c r="D26" s="37" t="s">
        <v>48</v>
      </c>
      <c r="E26" s="31" t="s">
        <v>189</v>
      </c>
      <c r="F26" s="36" t="s">
        <v>271</v>
      </c>
    </row>
    <row r="27" spans="1:6" ht="32" x14ac:dyDescent="0.2">
      <c r="A27" s="61">
        <f>IF(D27="","",LARGE($A$5:A26,1)+1)</f>
        <v>20</v>
      </c>
      <c r="B27" s="2" t="s">
        <v>12</v>
      </c>
      <c r="C27" s="31" t="s">
        <v>47</v>
      </c>
      <c r="D27" s="37" t="s">
        <v>48</v>
      </c>
      <c r="E27" s="31" t="s">
        <v>190</v>
      </c>
      <c r="F27" s="36" t="s">
        <v>272</v>
      </c>
    </row>
    <row r="28" spans="1:6" ht="33" thickBot="1" x14ac:dyDescent="0.25">
      <c r="A28" s="61">
        <f>IF(D28="","",LARGE($A$5:A27,1)+1)</f>
        <v>21</v>
      </c>
      <c r="B28" s="38" t="s">
        <v>12</v>
      </c>
      <c r="C28" s="39" t="s">
        <v>47</v>
      </c>
      <c r="D28" s="37" t="s">
        <v>48</v>
      </c>
      <c r="E28" s="31" t="s">
        <v>191</v>
      </c>
      <c r="F28" s="36" t="s">
        <v>272</v>
      </c>
    </row>
    <row r="29" spans="1:6" ht="17" thickTop="1" x14ac:dyDescent="0.2">
      <c r="A29" s="61" t="str">
        <f>IF(D29="","",LARGE($A$5:A28,1)+1)</f>
        <v/>
      </c>
      <c r="B29" s="15" t="s">
        <v>13</v>
      </c>
      <c r="C29" s="15" t="s">
        <v>263</v>
      </c>
      <c r="D29" s="15" t="s">
        <v>263</v>
      </c>
      <c r="E29" s="17" t="s">
        <v>263</v>
      </c>
      <c r="F29" s="40" t="s">
        <v>263</v>
      </c>
    </row>
    <row r="30" spans="1:6" ht="16" x14ac:dyDescent="0.2">
      <c r="A30" s="61" t="str">
        <f>IF(D30="","",LARGE($A$5:A29,1)+1)</f>
        <v/>
      </c>
      <c r="B30" s="59"/>
      <c r="C30" s="59" t="s">
        <v>263</v>
      </c>
      <c r="D30" s="59" t="s">
        <v>263</v>
      </c>
      <c r="E30" s="60" t="s">
        <v>263</v>
      </c>
      <c r="F30" s="40" t="s">
        <v>263</v>
      </c>
    </row>
    <row r="31" spans="1:6" ht="32" x14ac:dyDescent="0.2">
      <c r="A31" s="61">
        <f>IF(D31="","",LARGE($A$5:A30,1)+1)</f>
        <v>22</v>
      </c>
      <c r="B31" s="3" t="s">
        <v>13</v>
      </c>
      <c r="C31" s="3" t="s">
        <v>49</v>
      </c>
      <c r="D31" s="41" t="s">
        <v>50</v>
      </c>
      <c r="E31" s="3" t="s">
        <v>192</v>
      </c>
      <c r="F31" s="42" t="s">
        <v>273</v>
      </c>
    </row>
    <row r="32" spans="1:6" ht="32" x14ac:dyDescent="0.2">
      <c r="A32" s="61">
        <f>IF(D32="","",LARGE($A$5:A31,1)+1)</f>
        <v>23</v>
      </c>
      <c r="B32" s="3" t="s">
        <v>13</v>
      </c>
      <c r="C32" s="3" t="s">
        <v>49</v>
      </c>
      <c r="D32" s="41" t="s">
        <v>50</v>
      </c>
      <c r="E32" s="3" t="s">
        <v>193</v>
      </c>
      <c r="F32" s="42" t="s">
        <v>274</v>
      </c>
    </row>
    <row r="33" spans="1:6" ht="32" x14ac:dyDescent="0.2">
      <c r="A33" s="61">
        <f>IF(D33="","",LARGE($A$5:A32,1)+1)</f>
        <v>24</v>
      </c>
      <c r="B33" s="3" t="s">
        <v>13</v>
      </c>
      <c r="C33" s="3" t="s">
        <v>49</v>
      </c>
      <c r="D33" s="41" t="s">
        <v>50</v>
      </c>
      <c r="E33" s="3" t="s">
        <v>51</v>
      </c>
      <c r="F33" s="42" t="s">
        <v>274</v>
      </c>
    </row>
    <row r="34" spans="1:6" ht="48" x14ac:dyDescent="0.2">
      <c r="A34" s="61">
        <f>IF(D34="","",LARGE($A$5:A33,1)+1)</f>
        <v>25</v>
      </c>
      <c r="B34" s="3" t="s">
        <v>13</v>
      </c>
      <c r="C34" s="3" t="s">
        <v>52</v>
      </c>
      <c r="D34" s="41" t="s">
        <v>53</v>
      </c>
      <c r="E34" s="3" t="s">
        <v>194</v>
      </c>
      <c r="F34" s="42" t="s">
        <v>275</v>
      </c>
    </row>
    <row r="35" spans="1:6" ht="32" x14ac:dyDescent="0.2">
      <c r="A35" s="61">
        <f>IF(D35="","",LARGE($A$5:A34,1)+1)</f>
        <v>26</v>
      </c>
      <c r="B35" s="3" t="s">
        <v>13</v>
      </c>
      <c r="C35" s="3" t="s">
        <v>52</v>
      </c>
      <c r="D35" s="41" t="s">
        <v>53</v>
      </c>
      <c r="E35" s="3" t="s">
        <v>195</v>
      </c>
      <c r="F35" s="42" t="s">
        <v>274</v>
      </c>
    </row>
    <row r="36" spans="1:6" ht="48" x14ac:dyDescent="0.2">
      <c r="A36" s="61">
        <f>IF(D36="","",LARGE($A$5:A35,1)+1)</f>
        <v>27</v>
      </c>
      <c r="B36" s="3" t="s">
        <v>13</v>
      </c>
      <c r="C36" s="3" t="s">
        <v>54</v>
      </c>
      <c r="D36" s="41" t="s">
        <v>55</v>
      </c>
      <c r="E36" s="3" t="s">
        <v>56</v>
      </c>
      <c r="F36" s="42" t="s">
        <v>275</v>
      </c>
    </row>
    <row r="37" spans="1:6" ht="32" x14ac:dyDescent="0.2">
      <c r="A37" s="61">
        <f>IF(D37="","",LARGE($A$5:A36,1)+1)</f>
        <v>28</v>
      </c>
      <c r="B37" s="3" t="s">
        <v>13</v>
      </c>
      <c r="C37" s="3" t="s">
        <v>54</v>
      </c>
      <c r="D37" s="41" t="s">
        <v>55</v>
      </c>
      <c r="E37" s="3" t="s">
        <v>196</v>
      </c>
      <c r="F37" s="42" t="s">
        <v>274</v>
      </c>
    </row>
    <row r="38" spans="1:6" ht="32" x14ac:dyDescent="0.2">
      <c r="A38" s="61">
        <f>IF(D38="","",LARGE($A$5:A37,1)+1)</f>
        <v>29</v>
      </c>
      <c r="B38" s="3" t="s">
        <v>13</v>
      </c>
      <c r="C38" s="3" t="s">
        <v>57</v>
      </c>
      <c r="D38" s="41" t="s">
        <v>58</v>
      </c>
      <c r="E38" s="3" t="s">
        <v>197</v>
      </c>
      <c r="F38" s="42" t="s">
        <v>274</v>
      </c>
    </row>
    <row r="39" spans="1:6" ht="33" thickBot="1" x14ac:dyDescent="0.25">
      <c r="A39" s="61">
        <f>IF(D39="","",LARGE($A$5:A38,1)+1)</f>
        <v>30</v>
      </c>
      <c r="B39" s="43" t="s">
        <v>13</v>
      </c>
      <c r="C39" s="43" t="s">
        <v>57</v>
      </c>
      <c r="D39" s="44" t="s">
        <v>58</v>
      </c>
      <c r="E39" s="43" t="s">
        <v>198</v>
      </c>
      <c r="F39" s="45" t="s">
        <v>274</v>
      </c>
    </row>
    <row r="40" spans="1:6" x14ac:dyDescent="0.2">
      <c r="A40" s="61" t="str">
        <f>IF(D40="","",LARGE($A$5:A39,1)+1)</f>
        <v/>
      </c>
      <c r="B40" s="46" t="s">
        <v>14</v>
      </c>
      <c r="C40" s="46" t="s">
        <v>263</v>
      </c>
      <c r="D40" s="46" t="s">
        <v>263</v>
      </c>
      <c r="E40" s="47" t="s">
        <v>263</v>
      </c>
      <c r="F40" s="4" t="s">
        <v>263</v>
      </c>
    </row>
    <row r="41" spans="1:6" x14ac:dyDescent="0.2">
      <c r="A41" s="61" t="str">
        <f>IF(D41="","",LARGE($A$5:A40,1)+1)</f>
        <v/>
      </c>
      <c r="B41" s="46"/>
      <c r="C41" s="46" t="s">
        <v>263</v>
      </c>
      <c r="D41" s="46" t="s">
        <v>263</v>
      </c>
      <c r="E41" s="47" t="s">
        <v>263</v>
      </c>
      <c r="F41" s="4" t="s">
        <v>263</v>
      </c>
    </row>
    <row r="42" spans="1:6" ht="32" x14ac:dyDescent="0.2">
      <c r="A42" s="61">
        <f>IF(D42="","",LARGE($A$5:A41,1)+1)</f>
        <v>31</v>
      </c>
      <c r="B42" s="23" t="s">
        <v>14</v>
      </c>
      <c r="C42" s="18" t="s">
        <v>59</v>
      </c>
      <c r="D42" s="25" t="s">
        <v>60</v>
      </c>
      <c r="E42" s="23" t="s">
        <v>199</v>
      </c>
      <c r="F42" s="24" t="s">
        <v>276</v>
      </c>
    </row>
    <row r="43" spans="1:6" ht="48" x14ac:dyDescent="0.2">
      <c r="A43" s="61">
        <f>IF(D43="","",LARGE($A$5:A42,1)+1)</f>
        <v>32</v>
      </c>
      <c r="B43" s="23" t="s">
        <v>14</v>
      </c>
      <c r="C43" s="18" t="s">
        <v>59</v>
      </c>
      <c r="D43" s="25" t="s">
        <v>60</v>
      </c>
      <c r="E43" s="23" t="s">
        <v>200</v>
      </c>
      <c r="F43" s="24" t="s">
        <v>277</v>
      </c>
    </row>
    <row r="44" spans="1:6" ht="48" x14ac:dyDescent="0.2">
      <c r="A44" s="61">
        <f>IF(D44="","",LARGE($A$5:A43,1)+1)</f>
        <v>33</v>
      </c>
      <c r="B44" s="23" t="s">
        <v>14</v>
      </c>
      <c r="C44" s="18" t="s">
        <v>59</v>
      </c>
      <c r="D44" s="25" t="s">
        <v>60</v>
      </c>
      <c r="E44" s="23" t="s">
        <v>201</v>
      </c>
      <c r="F44" s="24" t="s">
        <v>277</v>
      </c>
    </row>
    <row r="45" spans="1:6" ht="16" x14ac:dyDescent="0.2">
      <c r="A45" s="61">
        <f>IF(D45="","",LARGE($A$5:A44,1)+1)</f>
        <v>34</v>
      </c>
      <c r="B45" s="23" t="s">
        <v>14</v>
      </c>
      <c r="C45" s="18" t="s">
        <v>59</v>
      </c>
      <c r="D45" s="25" t="s">
        <v>60</v>
      </c>
      <c r="E45" s="18" t="s">
        <v>61</v>
      </c>
      <c r="F45" t="s">
        <v>277</v>
      </c>
    </row>
    <row r="46" spans="1:6" ht="32" x14ac:dyDescent="0.2">
      <c r="A46" s="61">
        <f>IF(D46="","",LARGE($A$5:A45,1)+1)</f>
        <v>35</v>
      </c>
      <c r="B46" s="23" t="s">
        <v>14</v>
      </c>
      <c r="C46" s="18" t="s">
        <v>62</v>
      </c>
      <c r="D46" s="25" t="s">
        <v>63</v>
      </c>
      <c r="E46" s="18" t="s">
        <v>64</v>
      </c>
      <c r="F46" t="s">
        <v>277</v>
      </c>
    </row>
    <row r="47" spans="1:6" ht="48" x14ac:dyDescent="0.2">
      <c r="A47" s="61">
        <f>IF(D47="","",LARGE($A$5:A46,1)+1)</f>
        <v>36</v>
      </c>
      <c r="B47" s="23" t="s">
        <v>14</v>
      </c>
      <c r="C47" s="18" t="s">
        <v>62</v>
      </c>
      <c r="D47" s="25" t="s">
        <v>65</v>
      </c>
      <c r="E47" s="23" t="s">
        <v>202</v>
      </c>
      <c r="F47" s="24" t="s">
        <v>277</v>
      </c>
    </row>
    <row r="48" spans="1:6" ht="32" x14ac:dyDescent="0.2">
      <c r="A48" s="61">
        <f>IF(D48="","",LARGE($A$5:A47,1)+1)</f>
        <v>37</v>
      </c>
      <c r="B48" s="23" t="s">
        <v>14</v>
      </c>
      <c r="C48" s="18" t="s">
        <v>66</v>
      </c>
      <c r="D48" s="25" t="s">
        <v>67</v>
      </c>
      <c r="E48" s="23" t="s">
        <v>203</v>
      </c>
      <c r="F48" s="24" t="s">
        <v>278</v>
      </c>
    </row>
    <row r="49" spans="1:6" ht="32" x14ac:dyDescent="0.2">
      <c r="A49" s="61">
        <f>IF(D49="","",LARGE($A$5:A48,1)+1)</f>
        <v>38</v>
      </c>
      <c r="B49" s="23" t="s">
        <v>14</v>
      </c>
      <c r="C49" s="18" t="s">
        <v>66</v>
      </c>
      <c r="D49" s="25" t="s">
        <v>67</v>
      </c>
      <c r="E49" s="23" t="s">
        <v>204</v>
      </c>
      <c r="F49" s="24" t="s">
        <v>278</v>
      </c>
    </row>
    <row r="50" spans="1:6" ht="48" x14ac:dyDescent="0.2">
      <c r="A50" s="61">
        <f>IF(D50="","",LARGE($A$5:A49,1)+1)</f>
        <v>39</v>
      </c>
      <c r="B50" s="23" t="s">
        <v>14</v>
      </c>
      <c r="C50" s="18" t="s">
        <v>68</v>
      </c>
      <c r="D50" s="25" t="s">
        <v>69</v>
      </c>
      <c r="E50" s="23" t="s">
        <v>205</v>
      </c>
      <c r="F50" s="24" t="s">
        <v>277</v>
      </c>
    </row>
    <row r="51" spans="1:6" ht="48" x14ac:dyDescent="0.2">
      <c r="A51" s="61">
        <f>IF(D51="","",LARGE($A$5:A50,1)+1)</f>
        <v>40</v>
      </c>
      <c r="B51" s="23" t="s">
        <v>14</v>
      </c>
      <c r="C51" s="18" t="s">
        <v>68</v>
      </c>
      <c r="D51" s="25" t="s">
        <v>69</v>
      </c>
      <c r="E51" s="23" t="s">
        <v>206</v>
      </c>
      <c r="F51" s="24" t="s">
        <v>277</v>
      </c>
    </row>
    <row r="52" spans="1:6" ht="17" thickBot="1" x14ac:dyDescent="0.25">
      <c r="A52" s="61">
        <f>IF(D52="","",LARGE($A$5:A51,1)+1)</f>
        <v>41</v>
      </c>
      <c r="B52" s="29" t="s">
        <v>14</v>
      </c>
      <c r="C52" s="27" t="s">
        <v>68</v>
      </c>
      <c r="D52" s="28" t="s">
        <v>69</v>
      </c>
      <c r="E52" s="27" t="s">
        <v>70</v>
      </c>
      <c r="F52" s="48" t="s">
        <v>277</v>
      </c>
    </row>
    <row r="53" spans="1:6" ht="16" x14ac:dyDescent="0.2">
      <c r="A53" s="61" t="str">
        <f>IF(D53="","",LARGE($A$5:A52,1)+1)</f>
        <v/>
      </c>
      <c r="B53" s="49" t="s">
        <v>0</v>
      </c>
      <c r="C53" s="50" t="s">
        <v>263</v>
      </c>
      <c r="D53" s="51" t="s">
        <v>263</v>
      </c>
      <c r="E53" s="52" t="s">
        <v>263</v>
      </c>
      <c r="F53" s="4" t="s">
        <v>263</v>
      </c>
    </row>
    <row r="54" spans="1:6" ht="16" x14ac:dyDescent="0.2">
      <c r="A54" s="61" t="str">
        <f>IF(D54="","",LARGE($A$5:A53,1)+1)</f>
        <v/>
      </c>
      <c r="B54" s="49"/>
      <c r="C54" s="50" t="s">
        <v>263</v>
      </c>
      <c r="D54" s="51" t="s">
        <v>263</v>
      </c>
      <c r="E54" s="52" t="s">
        <v>263</v>
      </c>
      <c r="F54" s="4" t="s">
        <v>263</v>
      </c>
    </row>
    <row r="55" spans="1:6" ht="16" x14ac:dyDescent="0.2">
      <c r="A55" s="61">
        <f>IF(D55="","",LARGE($A$5:A54,1)+1)</f>
        <v>42</v>
      </c>
      <c r="B55" s="46" t="s">
        <v>0</v>
      </c>
      <c r="C55" s="46" t="s">
        <v>71</v>
      </c>
      <c r="D55" s="53" t="s">
        <v>72</v>
      </c>
      <c r="E55" s="46" t="s">
        <v>73</v>
      </c>
      <c r="F55" t="s">
        <v>279</v>
      </c>
    </row>
    <row r="56" spans="1:6" ht="16" x14ac:dyDescent="0.2">
      <c r="A56" s="61">
        <f>IF(D56="","",LARGE($A$5:A55,1)+1)</f>
        <v>43</v>
      </c>
      <c r="B56" s="18" t="s">
        <v>0</v>
      </c>
      <c r="C56" s="18" t="s">
        <v>71</v>
      </c>
      <c r="D56" s="25" t="s">
        <v>72</v>
      </c>
      <c r="E56" s="18" t="s">
        <v>74</v>
      </c>
      <c r="F56" t="s">
        <v>280</v>
      </c>
    </row>
    <row r="57" spans="1:6" ht="48" x14ac:dyDescent="0.2">
      <c r="A57" s="61">
        <f>IF(D57="","",LARGE($A$5:A56,1)+1)</f>
        <v>44</v>
      </c>
      <c r="B57" s="18" t="s">
        <v>0</v>
      </c>
      <c r="C57" s="18" t="s">
        <v>71</v>
      </c>
      <c r="D57" s="25" t="s">
        <v>72</v>
      </c>
      <c r="E57" s="23" t="s">
        <v>207</v>
      </c>
      <c r="F57" s="24" t="s">
        <v>280</v>
      </c>
    </row>
    <row r="58" spans="1:6" ht="48" x14ac:dyDescent="0.2">
      <c r="A58" s="61">
        <f>IF(D58="","",LARGE($A$5:A57,1)+1)</f>
        <v>45</v>
      </c>
      <c r="B58" s="18" t="s">
        <v>0</v>
      </c>
      <c r="C58" s="18" t="s">
        <v>75</v>
      </c>
      <c r="D58" s="25" t="s">
        <v>76</v>
      </c>
      <c r="E58" s="23" t="s">
        <v>208</v>
      </c>
      <c r="F58" s="24" t="s">
        <v>279</v>
      </c>
    </row>
    <row r="59" spans="1:6" ht="48" x14ac:dyDescent="0.2">
      <c r="A59" s="61">
        <f>IF(D59="","",LARGE($A$5:A58,1)+1)</f>
        <v>46</v>
      </c>
      <c r="B59" s="18" t="s">
        <v>0</v>
      </c>
      <c r="C59" s="18" t="s">
        <v>75</v>
      </c>
      <c r="D59" s="25" t="s">
        <v>76</v>
      </c>
      <c r="E59" s="23" t="s">
        <v>209</v>
      </c>
      <c r="F59" s="24" t="s">
        <v>281</v>
      </c>
    </row>
    <row r="60" spans="1:6" ht="48" x14ac:dyDescent="0.2">
      <c r="A60" s="61">
        <f>IF(D60="","",LARGE($A$5:A59,1)+1)</f>
        <v>47</v>
      </c>
      <c r="B60" s="18" t="s">
        <v>0</v>
      </c>
      <c r="C60" s="18" t="s">
        <v>75</v>
      </c>
      <c r="D60" s="25" t="s">
        <v>76</v>
      </c>
      <c r="E60" s="23" t="s">
        <v>210</v>
      </c>
      <c r="F60" s="24" t="s">
        <v>281</v>
      </c>
    </row>
    <row r="61" spans="1:6" ht="48" x14ac:dyDescent="0.2">
      <c r="A61" s="61">
        <f>IF(D61="","",LARGE($A$5:A60,1)+1)</f>
        <v>48</v>
      </c>
      <c r="B61" s="18" t="s">
        <v>0</v>
      </c>
      <c r="C61" s="18" t="s">
        <v>77</v>
      </c>
      <c r="D61" s="25" t="s">
        <v>78</v>
      </c>
      <c r="E61" s="23" t="s">
        <v>211</v>
      </c>
      <c r="F61" s="24" t="s">
        <v>281</v>
      </c>
    </row>
    <row r="62" spans="1:6" ht="16" x14ac:dyDescent="0.2">
      <c r="A62" s="61">
        <f>IF(D62="","",LARGE($A$5:A61,1)+1)</f>
        <v>49</v>
      </c>
      <c r="B62" s="18" t="s">
        <v>0</v>
      </c>
      <c r="C62" s="18" t="s">
        <v>77</v>
      </c>
      <c r="D62" s="25" t="s">
        <v>78</v>
      </c>
      <c r="E62" s="18" t="s">
        <v>79</v>
      </c>
      <c r="F62" t="s">
        <v>282</v>
      </c>
    </row>
    <row r="63" spans="1:6" ht="16" x14ac:dyDescent="0.2">
      <c r="A63" s="61">
        <f>IF(D63="","",LARGE($A$5:A62,1)+1)</f>
        <v>50</v>
      </c>
      <c r="B63" s="18" t="s">
        <v>0</v>
      </c>
      <c r="C63" s="18" t="s">
        <v>80</v>
      </c>
      <c r="D63" s="25" t="s">
        <v>81</v>
      </c>
      <c r="E63" s="18" t="s">
        <v>82</v>
      </c>
      <c r="F63" t="s">
        <v>283</v>
      </c>
    </row>
    <row r="64" spans="1:6" ht="32" x14ac:dyDescent="0.2">
      <c r="A64" s="61">
        <f>IF(D64="","",LARGE($A$5:A63,1)+1)</f>
        <v>51</v>
      </c>
      <c r="B64" s="18" t="s">
        <v>0</v>
      </c>
      <c r="C64" s="18" t="s">
        <v>80</v>
      </c>
      <c r="D64" s="25" t="s">
        <v>81</v>
      </c>
      <c r="E64" s="23" t="s">
        <v>212</v>
      </c>
      <c r="F64" s="24" t="s">
        <v>283</v>
      </c>
    </row>
    <row r="65" spans="1:6" ht="16" x14ac:dyDescent="0.2">
      <c r="A65" s="61">
        <f>IF(D65="","",LARGE($A$5:A64,1)+1)</f>
        <v>52</v>
      </c>
      <c r="B65" s="18" t="s">
        <v>0</v>
      </c>
      <c r="C65" s="18" t="s">
        <v>80</v>
      </c>
      <c r="D65" s="25" t="s">
        <v>81</v>
      </c>
      <c r="E65" s="18" t="s">
        <v>83</v>
      </c>
      <c r="F65" t="s">
        <v>283</v>
      </c>
    </row>
    <row r="66" spans="1:6" ht="33" thickBot="1" x14ac:dyDescent="0.25">
      <c r="A66" s="61">
        <f>IF(D66="","",LARGE($A$5:A65,1)+1)</f>
        <v>53</v>
      </c>
      <c r="B66" s="27" t="s">
        <v>0</v>
      </c>
      <c r="C66" s="27" t="s">
        <v>80</v>
      </c>
      <c r="D66" s="28" t="s">
        <v>81</v>
      </c>
      <c r="E66" s="29" t="s">
        <v>213</v>
      </c>
      <c r="F66" s="30" t="s">
        <v>284</v>
      </c>
    </row>
    <row r="67" spans="1:6" ht="16" x14ac:dyDescent="0.2">
      <c r="A67" s="61" t="str">
        <f>IF(D67="","",LARGE($A$5:A66,1)+1)</f>
        <v/>
      </c>
      <c r="B67" s="50" t="s">
        <v>15</v>
      </c>
      <c r="C67" s="50" t="s">
        <v>263</v>
      </c>
      <c r="D67" s="51" t="s">
        <v>263</v>
      </c>
      <c r="E67" s="54" t="s">
        <v>263</v>
      </c>
      <c r="F67" s="55" t="s">
        <v>263</v>
      </c>
    </row>
    <row r="68" spans="1:6" ht="16" x14ac:dyDescent="0.2">
      <c r="A68" s="61" t="str">
        <f>IF(D68="","",LARGE($A$5:A67,1)+1)</f>
        <v/>
      </c>
      <c r="B68" s="50"/>
      <c r="C68" s="50" t="s">
        <v>263</v>
      </c>
      <c r="D68" s="51" t="s">
        <v>263</v>
      </c>
      <c r="E68" s="54" t="s">
        <v>263</v>
      </c>
      <c r="F68" s="55" t="s">
        <v>263</v>
      </c>
    </row>
    <row r="69" spans="1:6" ht="48" x14ac:dyDescent="0.2">
      <c r="A69" s="61">
        <f>IF(D69="","",LARGE($A$5:A68,1)+1)</f>
        <v>54</v>
      </c>
      <c r="B69" s="56" t="s">
        <v>15</v>
      </c>
      <c r="C69" s="46" t="s">
        <v>84</v>
      </c>
      <c r="D69" s="53" t="s">
        <v>85</v>
      </c>
      <c r="E69" s="56" t="s">
        <v>214</v>
      </c>
      <c r="F69" s="24" t="s">
        <v>285</v>
      </c>
    </row>
    <row r="70" spans="1:6" ht="48" x14ac:dyDescent="0.2">
      <c r="A70" s="61">
        <f>IF(D70="","",LARGE($A$5:A69,1)+1)</f>
        <v>55</v>
      </c>
      <c r="B70" s="56" t="s">
        <v>15</v>
      </c>
      <c r="C70" s="46" t="s">
        <v>84</v>
      </c>
      <c r="D70" s="53" t="s">
        <v>85</v>
      </c>
      <c r="E70" s="23" t="s">
        <v>215</v>
      </c>
      <c r="F70" s="24" t="s">
        <v>286</v>
      </c>
    </row>
    <row r="71" spans="1:6" ht="48" x14ac:dyDescent="0.2">
      <c r="A71" s="61">
        <f>IF(D71="","",LARGE($A$5:A70,1)+1)</f>
        <v>56</v>
      </c>
      <c r="B71" s="56" t="s">
        <v>15</v>
      </c>
      <c r="C71" s="18" t="s">
        <v>86</v>
      </c>
      <c r="D71" s="25" t="s">
        <v>87</v>
      </c>
      <c r="E71" s="23" t="s">
        <v>216</v>
      </c>
      <c r="F71" s="24" t="s">
        <v>287</v>
      </c>
    </row>
    <row r="72" spans="1:6" ht="48" x14ac:dyDescent="0.2">
      <c r="A72" s="61">
        <f>IF(D72="","",LARGE($A$5:A71,1)+1)</f>
        <v>57</v>
      </c>
      <c r="B72" s="56" t="s">
        <v>15</v>
      </c>
      <c r="C72" s="18" t="s">
        <v>86</v>
      </c>
      <c r="D72" s="25" t="s">
        <v>87</v>
      </c>
      <c r="E72" s="23" t="s">
        <v>217</v>
      </c>
      <c r="F72" s="24" t="s">
        <v>288</v>
      </c>
    </row>
    <row r="73" spans="1:6" ht="48" x14ac:dyDescent="0.2">
      <c r="A73" s="61">
        <f>IF(D73="","",LARGE($A$5:A72,1)+1)</f>
        <v>58</v>
      </c>
      <c r="B73" s="56" t="s">
        <v>15</v>
      </c>
      <c r="C73" s="18" t="s">
        <v>88</v>
      </c>
      <c r="D73" s="25" t="s">
        <v>89</v>
      </c>
      <c r="E73" s="23" t="s">
        <v>218</v>
      </c>
      <c r="F73" s="24" t="s">
        <v>289</v>
      </c>
    </row>
    <row r="74" spans="1:6" ht="48" x14ac:dyDescent="0.2">
      <c r="A74" s="61">
        <f>IF(D74="","",LARGE($A$5:A73,1)+1)</f>
        <v>59</v>
      </c>
      <c r="B74" s="56" t="s">
        <v>15</v>
      </c>
      <c r="C74" s="18" t="s">
        <v>88</v>
      </c>
      <c r="D74" s="25" t="s">
        <v>89</v>
      </c>
      <c r="E74" s="23" t="s">
        <v>219</v>
      </c>
      <c r="F74" s="24" t="s">
        <v>289</v>
      </c>
    </row>
    <row r="75" spans="1:6" ht="48" x14ac:dyDescent="0.2">
      <c r="A75" s="61">
        <f>IF(D75="","",LARGE($A$5:A74,1)+1)</f>
        <v>60</v>
      </c>
      <c r="B75" s="56" t="s">
        <v>15</v>
      </c>
      <c r="C75" s="18" t="s">
        <v>88</v>
      </c>
      <c r="D75" s="25" t="s">
        <v>89</v>
      </c>
      <c r="E75" s="18" t="s">
        <v>90</v>
      </c>
      <c r="F75" t="s">
        <v>290</v>
      </c>
    </row>
    <row r="76" spans="1:6" ht="48" x14ac:dyDescent="0.2">
      <c r="A76" s="61">
        <f>IF(D76="","",LARGE($A$5:A75,1)+1)</f>
        <v>61</v>
      </c>
      <c r="B76" s="56" t="s">
        <v>15</v>
      </c>
      <c r="C76" s="18" t="s">
        <v>88</v>
      </c>
      <c r="D76" s="25" t="s">
        <v>89</v>
      </c>
      <c r="E76" s="23" t="s">
        <v>220</v>
      </c>
      <c r="F76" s="24" t="s">
        <v>290</v>
      </c>
    </row>
    <row r="77" spans="1:6" ht="48" x14ac:dyDescent="0.2">
      <c r="A77" s="61">
        <f>IF(D77="","",LARGE($A$5:A76,1)+1)</f>
        <v>62</v>
      </c>
      <c r="B77" s="56" t="s">
        <v>15</v>
      </c>
      <c r="C77" s="18" t="s">
        <v>91</v>
      </c>
      <c r="D77" s="25" t="s">
        <v>92</v>
      </c>
      <c r="E77" s="23" t="s">
        <v>221</v>
      </c>
      <c r="F77" s="24" t="s">
        <v>291</v>
      </c>
    </row>
    <row r="78" spans="1:6" ht="49" thickBot="1" x14ac:dyDescent="0.25">
      <c r="A78" s="61">
        <f>IF(D78="","",LARGE($A$5:A77,1)+1)</f>
        <v>63</v>
      </c>
      <c r="B78" s="57" t="s">
        <v>15</v>
      </c>
      <c r="C78" s="27" t="s">
        <v>91</v>
      </c>
      <c r="D78" s="28" t="s">
        <v>92</v>
      </c>
      <c r="E78" s="27" t="s">
        <v>93</v>
      </c>
      <c r="F78" s="48" t="s">
        <v>292</v>
      </c>
    </row>
    <row r="79" spans="1:6" ht="16" x14ac:dyDescent="0.2">
      <c r="A79" s="61" t="str">
        <f>IF(D79="","",LARGE($A$5:A78,1)+1)</f>
        <v/>
      </c>
      <c r="B79" s="56" t="s">
        <v>12</v>
      </c>
      <c r="C79" s="46" t="s">
        <v>263</v>
      </c>
      <c r="D79" s="53" t="s">
        <v>263</v>
      </c>
      <c r="E79" s="47" t="s">
        <v>263</v>
      </c>
      <c r="F79" s="4" t="s">
        <v>263</v>
      </c>
    </row>
    <row r="80" spans="1:6" ht="16" x14ac:dyDescent="0.2">
      <c r="A80" s="61" t="str">
        <f>IF(D80="","",LARGE($A$5:A79,1)+1)</f>
        <v/>
      </c>
      <c r="B80" s="56"/>
      <c r="C80" s="46" t="s">
        <v>263</v>
      </c>
      <c r="D80" s="53" t="s">
        <v>263</v>
      </c>
      <c r="E80" s="47" t="s">
        <v>263</v>
      </c>
      <c r="F80" s="4" t="s">
        <v>263</v>
      </c>
    </row>
    <row r="81" spans="1:6" ht="32" x14ac:dyDescent="0.2">
      <c r="A81" s="61">
        <f>IF(D81="","",LARGE($A$5:A80,1)+1)</f>
        <v>64</v>
      </c>
      <c r="B81" s="56" t="s">
        <v>12</v>
      </c>
      <c r="C81" s="18" t="s">
        <v>94</v>
      </c>
      <c r="D81" s="25" t="s">
        <v>95</v>
      </c>
      <c r="E81" s="23" t="s">
        <v>222</v>
      </c>
      <c r="F81" s="24" t="s">
        <v>293</v>
      </c>
    </row>
    <row r="82" spans="1:6" ht="32" x14ac:dyDescent="0.2">
      <c r="A82" s="61">
        <f>IF(D82="","",LARGE($A$5:A81,1)+1)</f>
        <v>65</v>
      </c>
      <c r="B82" s="56" t="s">
        <v>12</v>
      </c>
      <c r="C82" s="18" t="s">
        <v>94</v>
      </c>
      <c r="D82" s="25" t="s">
        <v>95</v>
      </c>
      <c r="E82" s="18" t="s">
        <v>96</v>
      </c>
      <c r="F82" t="s">
        <v>288</v>
      </c>
    </row>
    <row r="83" spans="1:6" ht="32" x14ac:dyDescent="0.2">
      <c r="A83" s="61">
        <f>IF(D83="","",LARGE($A$5:A82,1)+1)</f>
        <v>66</v>
      </c>
      <c r="B83" s="56" t="s">
        <v>12</v>
      </c>
      <c r="C83" s="18" t="s">
        <v>97</v>
      </c>
      <c r="D83" s="25" t="s">
        <v>98</v>
      </c>
      <c r="E83" s="23" t="s">
        <v>223</v>
      </c>
      <c r="F83" s="24" t="s">
        <v>294</v>
      </c>
    </row>
    <row r="84" spans="1:6" ht="32" x14ac:dyDescent="0.2">
      <c r="A84" s="61">
        <f>IF(D84="","",LARGE($A$5:A83,1)+1)</f>
        <v>67</v>
      </c>
      <c r="B84" s="56" t="s">
        <v>12</v>
      </c>
      <c r="C84" s="18" t="s">
        <v>97</v>
      </c>
      <c r="D84" s="25" t="s">
        <v>98</v>
      </c>
      <c r="E84" s="23" t="s">
        <v>224</v>
      </c>
      <c r="F84" s="24" t="s">
        <v>288</v>
      </c>
    </row>
    <row r="85" spans="1:6" ht="32" x14ac:dyDescent="0.2">
      <c r="A85" s="61">
        <f>IF(D85="","",LARGE($A$5:A84,1)+1)</f>
        <v>68</v>
      </c>
      <c r="B85" s="56" t="s">
        <v>12</v>
      </c>
      <c r="C85" s="18" t="s">
        <v>99</v>
      </c>
      <c r="D85" s="25" t="s">
        <v>100</v>
      </c>
      <c r="E85" s="23" t="s">
        <v>225</v>
      </c>
      <c r="F85" s="24" t="s">
        <v>295</v>
      </c>
    </row>
    <row r="86" spans="1:6" ht="32" x14ac:dyDescent="0.2">
      <c r="A86" s="61">
        <f>IF(D86="","",LARGE($A$5:A85,1)+1)</f>
        <v>69</v>
      </c>
      <c r="B86" s="56" t="s">
        <v>12</v>
      </c>
      <c r="C86" s="18" t="s">
        <v>99</v>
      </c>
      <c r="D86" s="25" t="s">
        <v>100</v>
      </c>
      <c r="E86" s="23" t="s">
        <v>226</v>
      </c>
      <c r="F86" s="24" t="s">
        <v>295</v>
      </c>
    </row>
    <row r="87" spans="1:6" ht="32" x14ac:dyDescent="0.2">
      <c r="A87" s="61">
        <f>IF(D87="","",LARGE($A$5:A86,1)+1)</f>
        <v>70</v>
      </c>
      <c r="B87" s="56" t="s">
        <v>12</v>
      </c>
      <c r="C87" s="18" t="s">
        <v>101</v>
      </c>
      <c r="D87" s="25" t="s">
        <v>102</v>
      </c>
      <c r="E87" s="23" t="s">
        <v>227</v>
      </c>
      <c r="F87" s="24" t="s">
        <v>295</v>
      </c>
    </row>
    <row r="88" spans="1:6" ht="32" x14ac:dyDescent="0.2">
      <c r="A88" s="61">
        <f>IF(D88="","",LARGE($A$5:A87,1)+1)</f>
        <v>71</v>
      </c>
      <c r="B88" s="56" t="s">
        <v>12</v>
      </c>
      <c r="C88" s="18" t="s">
        <v>101</v>
      </c>
      <c r="D88" s="25" t="s">
        <v>102</v>
      </c>
      <c r="E88" s="23" t="s">
        <v>228</v>
      </c>
      <c r="F88" s="24" t="s">
        <v>296</v>
      </c>
    </row>
    <row r="89" spans="1:6" ht="33" thickBot="1" x14ac:dyDescent="0.25">
      <c r="A89" s="61">
        <f>IF(D89="","",LARGE($A$5:A88,1)+1)</f>
        <v>72</v>
      </c>
      <c r="B89" s="57" t="s">
        <v>12</v>
      </c>
      <c r="C89" s="27" t="s">
        <v>101</v>
      </c>
      <c r="D89" s="28" t="s">
        <v>102</v>
      </c>
      <c r="E89" s="29" t="s">
        <v>229</v>
      </c>
      <c r="F89" s="30" t="s">
        <v>296</v>
      </c>
    </row>
    <row r="90" spans="1:6" x14ac:dyDescent="0.2">
      <c r="A90" s="61" t="str">
        <f>IF(D90="","",LARGE($A$5:A89,1)+1)</f>
        <v/>
      </c>
      <c r="B90" s="46" t="s">
        <v>13</v>
      </c>
      <c r="C90" s="46" t="s">
        <v>263</v>
      </c>
      <c r="D90" s="46" t="s">
        <v>263</v>
      </c>
      <c r="E90" s="47" t="s">
        <v>263</v>
      </c>
      <c r="F90" s="4" t="s">
        <v>263</v>
      </c>
    </row>
    <row r="91" spans="1:6" x14ac:dyDescent="0.2">
      <c r="A91" s="61" t="str">
        <f>IF(D91="","",LARGE($A$5:A90,1)+1)</f>
        <v/>
      </c>
      <c r="B91" s="46"/>
      <c r="C91" s="46" t="s">
        <v>263</v>
      </c>
      <c r="D91" s="46" t="s">
        <v>263</v>
      </c>
      <c r="E91" s="47" t="s">
        <v>263</v>
      </c>
      <c r="F91" s="4" t="s">
        <v>263</v>
      </c>
    </row>
    <row r="92" spans="1:6" ht="48" x14ac:dyDescent="0.2">
      <c r="A92" s="61">
        <f>IF(D92="","",LARGE($A$5:A91,1)+1)</f>
        <v>73</v>
      </c>
      <c r="B92" s="23" t="s">
        <v>13</v>
      </c>
      <c r="C92" s="18" t="s">
        <v>103</v>
      </c>
      <c r="D92" s="25" t="s">
        <v>104</v>
      </c>
      <c r="E92" s="23" t="s">
        <v>230</v>
      </c>
      <c r="F92" s="24" t="s">
        <v>275</v>
      </c>
    </row>
    <row r="93" spans="1:6" ht="32" x14ac:dyDescent="0.2">
      <c r="A93" s="61">
        <f>IF(D93="","",LARGE($A$5:A92,1)+1)</f>
        <v>74</v>
      </c>
      <c r="B93" s="23" t="s">
        <v>13</v>
      </c>
      <c r="C93" s="18" t="s">
        <v>103</v>
      </c>
      <c r="D93" s="25" t="s">
        <v>104</v>
      </c>
      <c r="E93" s="23" t="s">
        <v>231</v>
      </c>
      <c r="F93" s="24" t="s">
        <v>297</v>
      </c>
    </row>
    <row r="94" spans="1:6" ht="48" x14ac:dyDescent="0.2">
      <c r="A94" s="61">
        <f>IF(D94="","",LARGE($A$5:A93,1)+1)</f>
        <v>75</v>
      </c>
      <c r="B94" s="23" t="s">
        <v>13</v>
      </c>
      <c r="C94" s="18" t="s">
        <v>105</v>
      </c>
      <c r="D94" s="25" t="s">
        <v>106</v>
      </c>
      <c r="E94" s="23" t="s">
        <v>232</v>
      </c>
      <c r="F94" s="24" t="s">
        <v>280</v>
      </c>
    </row>
    <row r="95" spans="1:6" ht="48" x14ac:dyDescent="0.2">
      <c r="A95" s="61">
        <f>IF(D95="","",LARGE($A$5:A94,1)+1)</f>
        <v>76</v>
      </c>
      <c r="B95" s="23" t="s">
        <v>13</v>
      </c>
      <c r="C95" s="18" t="s">
        <v>105</v>
      </c>
      <c r="D95" s="25" t="s">
        <v>106</v>
      </c>
      <c r="E95" s="23" t="s">
        <v>233</v>
      </c>
      <c r="F95" s="24" t="s">
        <v>275</v>
      </c>
    </row>
    <row r="96" spans="1:6" ht="32" x14ac:dyDescent="0.2">
      <c r="A96" s="61">
        <f>IF(D96="","",LARGE($A$5:A95,1)+1)</f>
        <v>77</v>
      </c>
      <c r="B96" s="23" t="s">
        <v>13</v>
      </c>
      <c r="C96" s="18" t="s">
        <v>105</v>
      </c>
      <c r="D96" s="25" t="s">
        <v>106</v>
      </c>
      <c r="E96" s="23" t="s">
        <v>234</v>
      </c>
      <c r="F96" s="24" t="s">
        <v>294</v>
      </c>
    </row>
    <row r="97" spans="1:6" ht="48" x14ac:dyDescent="0.2">
      <c r="A97" s="61">
        <f>IF(D97="","",LARGE($A$5:A96,1)+1)</f>
        <v>78</v>
      </c>
      <c r="B97" s="23" t="s">
        <v>13</v>
      </c>
      <c r="C97" s="18" t="s">
        <v>107</v>
      </c>
      <c r="D97" s="25" t="s">
        <v>108</v>
      </c>
      <c r="E97" s="23" t="s">
        <v>232</v>
      </c>
      <c r="F97" s="24" t="s">
        <v>280</v>
      </c>
    </row>
    <row r="98" spans="1:6" ht="48" x14ac:dyDescent="0.2">
      <c r="A98" s="61">
        <f>IF(D98="","",LARGE($A$5:A97,1)+1)</f>
        <v>79</v>
      </c>
      <c r="B98" s="23" t="s">
        <v>13</v>
      </c>
      <c r="C98" s="18" t="s">
        <v>107</v>
      </c>
      <c r="D98" s="25" t="s">
        <v>108</v>
      </c>
      <c r="E98" s="23" t="s">
        <v>235</v>
      </c>
      <c r="F98" s="24" t="s">
        <v>275</v>
      </c>
    </row>
    <row r="99" spans="1:6" ht="32" x14ac:dyDescent="0.2">
      <c r="A99" s="61">
        <f>IF(D99="","",LARGE($A$5:A98,1)+1)</f>
        <v>80</v>
      </c>
      <c r="B99" s="23" t="s">
        <v>13</v>
      </c>
      <c r="C99" s="18" t="s">
        <v>109</v>
      </c>
      <c r="D99" s="25" t="s">
        <v>110</v>
      </c>
      <c r="E99" s="23" t="s">
        <v>236</v>
      </c>
      <c r="F99" s="24" t="s">
        <v>298</v>
      </c>
    </row>
    <row r="100" spans="1:6" ht="33" thickBot="1" x14ac:dyDescent="0.25">
      <c r="A100" s="61">
        <f>IF(D100="","",LARGE($A$5:A99,1)+1)</f>
        <v>81</v>
      </c>
      <c r="B100" s="29" t="s">
        <v>13</v>
      </c>
      <c r="C100" s="27" t="s">
        <v>109</v>
      </c>
      <c r="D100" s="28" t="s">
        <v>110</v>
      </c>
      <c r="E100" s="27" t="s">
        <v>111</v>
      </c>
      <c r="F100" s="48" t="s">
        <v>294</v>
      </c>
    </row>
    <row r="101" spans="1:6" ht="16" x14ac:dyDescent="0.2">
      <c r="A101" s="61" t="str">
        <f>IF(D101="","",LARGE($A$5:A100,1)+1)</f>
        <v/>
      </c>
      <c r="B101" s="56" t="s">
        <v>14</v>
      </c>
      <c r="C101" s="46" t="s">
        <v>263</v>
      </c>
      <c r="D101" s="46" t="s">
        <v>263</v>
      </c>
      <c r="E101" s="47" t="s">
        <v>263</v>
      </c>
      <c r="F101" s="4" t="s">
        <v>263</v>
      </c>
    </row>
    <row r="102" spans="1:6" x14ac:dyDescent="0.2">
      <c r="A102" s="61" t="str">
        <f>IF(D102="","",LARGE($A$5:A101,1)+1)</f>
        <v/>
      </c>
      <c r="B102" s="56"/>
      <c r="C102" s="46" t="s">
        <v>263</v>
      </c>
      <c r="D102" s="46" t="s">
        <v>263</v>
      </c>
      <c r="E102" s="47" t="s">
        <v>263</v>
      </c>
      <c r="F102" s="4" t="s">
        <v>263</v>
      </c>
    </row>
    <row r="103" spans="1:6" ht="32" x14ac:dyDescent="0.2">
      <c r="A103" s="61">
        <f>IF(D103="","",LARGE($A$5:A102,1)+1)</f>
        <v>82</v>
      </c>
      <c r="B103" s="23" t="s">
        <v>14</v>
      </c>
      <c r="C103" s="18" t="s">
        <v>112</v>
      </c>
      <c r="D103" s="25" t="s">
        <v>113</v>
      </c>
      <c r="E103" s="23" t="s">
        <v>237</v>
      </c>
      <c r="F103" s="24" t="s">
        <v>299</v>
      </c>
    </row>
    <row r="104" spans="1:6" ht="32" x14ac:dyDescent="0.2">
      <c r="A104" s="61">
        <f>IF(D104="","",LARGE($A$5:A103,1)+1)</f>
        <v>83</v>
      </c>
      <c r="B104" s="23" t="s">
        <v>14</v>
      </c>
      <c r="C104" s="18" t="s">
        <v>112</v>
      </c>
      <c r="D104" s="25" t="s">
        <v>113</v>
      </c>
      <c r="E104" s="23" t="s">
        <v>238</v>
      </c>
      <c r="F104" s="24" t="s">
        <v>300</v>
      </c>
    </row>
    <row r="105" spans="1:6" ht="32" x14ac:dyDescent="0.2">
      <c r="A105" s="61">
        <f>IF(D105="","",LARGE($A$5:A104,1)+1)</f>
        <v>84</v>
      </c>
      <c r="B105" s="23" t="s">
        <v>14</v>
      </c>
      <c r="C105" s="18" t="s">
        <v>112</v>
      </c>
      <c r="D105" s="25" t="s">
        <v>113</v>
      </c>
      <c r="E105" s="23" t="s">
        <v>239</v>
      </c>
      <c r="F105" s="24" t="s">
        <v>282</v>
      </c>
    </row>
    <row r="106" spans="1:6" ht="48" x14ac:dyDescent="0.2">
      <c r="A106" s="61">
        <f>IF(D106="","",LARGE($A$5:A105,1)+1)</f>
        <v>85</v>
      </c>
      <c r="B106" s="23" t="s">
        <v>14</v>
      </c>
      <c r="C106" s="18" t="s">
        <v>114</v>
      </c>
      <c r="D106" s="25" t="s">
        <v>115</v>
      </c>
      <c r="E106" s="23" t="s">
        <v>240</v>
      </c>
      <c r="F106" s="24" t="s">
        <v>301</v>
      </c>
    </row>
    <row r="107" spans="1:6" ht="48" x14ac:dyDescent="0.2">
      <c r="A107" s="61">
        <f>IF(D107="","",LARGE($A$5:A106,1)+1)</f>
        <v>86</v>
      </c>
      <c r="B107" s="23" t="s">
        <v>14</v>
      </c>
      <c r="C107" s="18" t="s">
        <v>114</v>
      </c>
      <c r="D107" s="25" t="s">
        <v>115</v>
      </c>
      <c r="E107" s="23" t="s">
        <v>241</v>
      </c>
      <c r="F107" s="24" t="s">
        <v>277</v>
      </c>
    </row>
    <row r="108" spans="1:6" ht="48" x14ac:dyDescent="0.2">
      <c r="A108" s="61">
        <f>IF(D108="","",LARGE($A$5:A107,1)+1)</f>
        <v>87</v>
      </c>
      <c r="B108" s="23" t="s">
        <v>14</v>
      </c>
      <c r="C108" s="18" t="s">
        <v>116</v>
      </c>
      <c r="D108" s="25" t="s">
        <v>259</v>
      </c>
      <c r="E108" s="23" t="s">
        <v>242</v>
      </c>
      <c r="F108" s="24" t="s">
        <v>277</v>
      </c>
    </row>
    <row r="109" spans="1:6" ht="32" x14ac:dyDescent="0.2">
      <c r="A109" s="61">
        <f>IF(D109="","",LARGE($A$5:A108,1)+1)</f>
        <v>88</v>
      </c>
      <c r="B109" s="23" t="s">
        <v>14</v>
      </c>
      <c r="C109" s="18" t="s">
        <v>116</v>
      </c>
      <c r="D109" s="25" t="s">
        <v>259</v>
      </c>
      <c r="E109" s="18" t="s">
        <v>117</v>
      </c>
      <c r="F109" t="s">
        <v>274</v>
      </c>
    </row>
    <row r="110" spans="1:6" ht="48" x14ac:dyDescent="0.2">
      <c r="A110" s="61">
        <f>IF(D110="","",LARGE($A$5:A109,1)+1)</f>
        <v>89</v>
      </c>
      <c r="B110" s="23" t="s">
        <v>14</v>
      </c>
      <c r="C110" s="18" t="s">
        <v>116</v>
      </c>
      <c r="D110" s="25" t="s">
        <v>259</v>
      </c>
      <c r="E110" s="23" t="s">
        <v>243</v>
      </c>
      <c r="F110" s="24" t="s">
        <v>302</v>
      </c>
    </row>
    <row r="111" spans="1:6" ht="16" x14ac:dyDescent="0.2">
      <c r="A111" s="61">
        <f>IF(D111="","",LARGE($A$5:A110,1)+1)</f>
        <v>90</v>
      </c>
      <c r="B111" s="23" t="s">
        <v>14</v>
      </c>
      <c r="C111" s="18" t="s">
        <v>118</v>
      </c>
      <c r="D111" s="25" t="s">
        <v>119</v>
      </c>
      <c r="E111" s="18" t="s">
        <v>120</v>
      </c>
      <c r="F111" t="s">
        <v>302</v>
      </c>
    </row>
    <row r="112" spans="1:6" ht="16" x14ac:dyDescent="0.2">
      <c r="A112" s="61">
        <f>IF(D112="","",LARGE($A$5:A111,1)+1)</f>
        <v>91</v>
      </c>
      <c r="B112" s="23" t="s">
        <v>14</v>
      </c>
      <c r="C112" s="18" t="s">
        <v>118</v>
      </c>
      <c r="D112" s="25" t="s">
        <v>119</v>
      </c>
      <c r="E112" s="18" t="s">
        <v>121</v>
      </c>
      <c r="F112" t="s">
        <v>302</v>
      </c>
    </row>
    <row r="113" spans="1:6" ht="16" x14ac:dyDescent="0.2">
      <c r="A113" s="61">
        <f>IF(D113="","",LARGE($A$5:A112,1)+1)</f>
        <v>92</v>
      </c>
      <c r="B113" s="23" t="s">
        <v>14</v>
      </c>
      <c r="C113" s="18" t="s">
        <v>118</v>
      </c>
      <c r="D113" s="25" t="s">
        <v>119</v>
      </c>
      <c r="E113" s="18" t="s">
        <v>122</v>
      </c>
      <c r="F113" t="s">
        <v>302</v>
      </c>
    </row>
    <row r="114" spans="1:6" ht="17" thickBot="1" x14ac:dyDescent="0.25">
      <c r="A114" s="61">
        <f>IF(D114="","",LARGE($A$5:A113,1)+1)</f>
        <v>93</v>
      </c>
      <c r="B114" s="29" t="s">
        <v>14</v>
      </c>
      <c r="C114" s="27" t="s">
        <v>118</v>
      </c>
      <c r="D114" s="28" t="s">
        <v>119</v>
      </c>
      <c r="E114" s="27" t="s">
        <v>123</v>
      </c>
      <c r="F114" s="48" t="s">
        <v>303</v>
      </c>
    </row>
    <row r="115" spans="1:6" x14ac:dyDescent="0.2">
      <c r="A115" s="61" t="str">
        <f>IF(D115="","",LARGE($A$5:A114,1)+1)</f>
        <v/>
      </c>
      <c r="B115" s="46" t="s">
        <v>0</v>
      </c>
      <c r="C115" s="46" t="s">
        <v>263</v>
      </c>
      <c r="D115" s="46" t="s">
        <v>263</v>
      </c>
      <c r="E115" s="47" t="s">
        <v>263</v>
      </c>
      <c r="F115" t="s">
        <v>263</v>
      </c>
    </row>
    <row r="116" spans="1:6" x14ac:dyDescent="0.2">
      <c r="A116" s="61" t="str">
        <f>IF(D116="","",LARGE($A$5:A115,1)+1)</f>
        <v/>
      </c>
      <c r="B116" s="46"/>
      <c r="C116" s="46" t="s">
        <v>263</v>
      </c>
      <c r="D116" s="46" t="s">
        <v>263</v>
      </c>
      <c r="E116" s="47" t="s">
        <v>263</v>
      </c>
      <c r="F116" t="s">
        <v>263</v>
      </c>
    </row>
    <row r="117" spans="1:6" ht="16" x14ac:dyDescent="0.2">
      <c r="A117" s="61">
        <f>IF(D117="","",LARGE($A$5:A116,1)+1)</f>
        <v>94</v>
      </c>
      <c r="B117" s="18" t="s">
        <v>0</v>
      </c>
      <c r="C117" s="18" t="s">
        <v>124</v>
      </c>
      <c r="D117" s="25" t="s">
        <v>125</v>
      </c>
      <c r="E117" s="18" t="s">
        <v>126</v>
      </c>
      <c r="F117" t="s">
        <v>304</v>
      </c>
    </row>
    <row r="118" spans="1:6" ht="16" x14ac:dyDescent="0.2">
      <c r="A118" s="61">
        <f>IF(D118="","",LARGE($A$5:A117,1)+1)</f>
        <v>95</v>
      </c>
      <c r="B118" s="18" t="s">
        <v>0</v>
      </c>
      <c r="C118" s="18" t="s">
        <v>124</v>
      </c>
      <c r="D118" s="25" t="s">
        <v>125</v>
      </c>
      <c r="E118" s="18" t="s">
        <v>127</v>
      </c>
      <c r="F118" t="s">
        <v>304</v>
      </c>
    </row>
    <row r="119" spans="1:6" ht="32" x14ac:dyDescent="0.2">
      <c r="A119" s="61">
        <f>IF(D119="","",LARGE($A$5:A118,1)+1)</f>
        <v>96</v>
      </c>
      <c r="B119" s="18" t="s">
        <v>0</v>
      </c>
      <c r="C119" s="18" t="s">
        <v>128</v>
      </c>
      <c r="D119" s="25" t="s">
        <v>129</v>
      </c>
      <c r="E119" s="18" t="s">
        <v>130</v>
      </c>
      <c r="F119" t="s">
        <v>304</v>
      </c>
    </row>
    <row r="120" spans="1:6" ht="32" x14ac:dyDescent="0.2">
      <c r="A120" s="61">
        <f>IF(D120="","",LARGE($A$5:A119,1)+1)</f>
        <v>97</v>
      </c>
      <c r="B120" s="18" t="s">
        <v>0</v>
      </c>
      <c r="C120" s="18" t="s">
        <v>128</v>
      </c>
      <c r="D120" s="25" t="s">
        <v>129</v>
      </c>
      <c r="E120" s="18" t="s">
        <v>131</v>
      </c>
      <c r="F120" t="s">
        <v>304</v>
      </c>
    </row>
    <row r="121" spans="1:6" ht="16" x14ac:dyDescent="0.2">
      <c r="A121" s="61">
        <f>IF(D121="","",LARGE($A$5:A120,1)+1)</f>
        <v>98</v>
      </c>
      <c r="B121" s="18" t="s">
        <v>0</v>
      </c>
      <c r="C121" s="18" t="s">
        <v>132</v>
      </c>
      <c r="D121" s="25" t="s">
        <v>133</v>
      </c>
      <c r="E121" s="18" t="s">
        <v>134</v>
      </c>
      <c r="F121" t="s">
        <v>284</v>
      </c>
    </row>
    <row r="122" spans="1:6" ht="32" x14ac:dyDescent="0.2">
      <c r="A122" s="61">
        <f>IF(D122="","",LARGE($A$5:A121,1)+1)</f>
        <v>99</v>
      </c>
      <c r="B122" s="18" t="s">
        <v>0</v>
      </c>
      <c r="C122" s="18" t="s">
        <v>132</v>
      </c>
      <c r="D122" s="25" t="s">
        <v>133</v>
      </c>
      <c r="E122" s="23" t="s">
        <v>305</v>
      </c>
      <c r="F122" s="24" t="s">
        <v>306</v>
      </c>
    </row>
    <row r="123" spans="1:6" ht="16" x14ac:dyDescent="0.2">
      <c r="A123" s="61">
        <f>IF(D123="","",LARGE($A$5:A122,1)+1)</f>
        <v>100</v>
      </c>
      <c r="B123" s="18" t="s">
        <v>0</v>
      </c>
      <c r="C123" s="18" t="s">
        <v>132</v>
      </c>
      <c r="D123" s="25" t="s">
        <v>133</v>
      </c>
      <c r="E123" s="18" t="s">
        <v>135</v>
      </c>
      <c r="F123" t="s">
        <v>277</v>
      </c>
    </row>
    <row r="124" spans="1:6" ht="32" x14ac:dyDescent="0.2">
      <c r="A124" s="61">
        <f>IF(D124="","",LARGE($A$5:A123,1)+1)</f>
        <v>101</v>
      </c>
      <c r="B124" s="18" t="s">
        <v>0</v>
      </c>
      <c r="C124" s="18" t="s">
        <v>132</v>
      </c>
      <c r="D124" s="25" t="s">
        <v>133</v>
      </c>
      <c r="E124" s="23" t="s">
        <v>244</v>
      </c>
      <c r="F124" s="24" t="s">
        <v>307</v>
      </c>
    </row>
    <row r="125" spans="1:6" ht="32" x14ac:dyDescent="0.2">
      <c r="A125" s="61">
        <f>IF(D125="","",LARGE($A$5:A124,1)+1)</f>
        <v>102</v>
      </c>
      <c r="B125" s="18" t="s">
        <v>0</v>
      </c>
      <c r="C125" s="18" t="s">
        <v>136</v>
      </c>
      <c r="D125" s="25" t="s">
        <v>137</v>
      </c>
      <c r="E125" s="23" t="s">
        <v>245</v>
      </c>
      <c r="F125" s="24" t="s">
        <v>308</v>
      </c>
    </row>
    <row r="126" spans="1:6" ht="33" thickBot="1" x14ac:dyDescent="0.25">
      <c r="A126" s="61">
        <f>IF(D126="","",LARGE($A$5:A125,1)+1)</f>
        <v>103</v>
      </c>
      <c r="B126" s="27" t="s">
        <v>0</v>
      </c>
      <c r="C126" s="27" t="s">
        <v>136</v>
      </c>
      <c r="D126" s="28" t="s">
        <v>137</v>
      </c>
      <c r="E126" s="29" t="s">
        <v>246</v>
      </c>
      <c r="F126" s="30" t="s">
        <v>308</v>
      </c>
    </row>
    <row r="127" spans="1:6" ht="16" x14ac:dyDescent="0.2">
      <c r="A127" s="61" t="str">
        <f>IF(D127="","",LARGE($A$5:A126,1)+1)</f>
        <v/>
      </c>
      <c r="B127" s="50" t="s">
        <v>15</v>
      </c>
      <c r="C127" s="50" t="s">
        <v>263</v>
      </c>
      <c r="D127" s="51" t="s">
        <v>263</v>
      </c>
      <c r="E127" s="54" t="s">
        <v>263</v>
      </c>
      <c r="F127" s="24" t="s">
        <v>263</v>
      </c>
    </row>
    <row r="128" spans="1:6" ht="16" x14ac:dyDescent="0.2">
      <c r="A128" s="61" t="str">
        <f>IF(D128="","",LARGE($A$5:A127,1)+1)</f>
        <v/>
      </c>
      <c r="B128" s="50"/>
      <c r="C128" s="50" t="s">
        <v>263</v>
      </c>
      <c r="D128" s="51" t="s">
        <v>263</v>
      </c>
      <c r="E128" s="54" t="s">
        <v>263</v>
      </c>
      <c r="F128" s="24" t="s">
        <v>263</v>
      </c>
    </row>
    <row r="129" spans="1:6" ht="48" x14ac:dyDescent="0.2">
      <c r="A129" s="61">
        <f>IF(D129="","",LARGE($A$5:A128,1)+1)</f>
        <v>104</v>
      </c>
      <c r="B129" s="56" t="s">
        <v>15</v>
      </c>
      <c r="C129" s="46" t="s">
        <v>138</v>
      </c>
      <c r="D129" s="53" t="s">
        <v>139</v>
      </c>
      <c r="E129" s="56" t="s">
        <v>247</v>
      </c>
      <c r="F129" s="24" t="s">
        <v>286</v>
      </c>
    </row>
    <row r="130" spans="1:6" ht="48" x14ac:dyDescent="0.2">
      <c r="A130" s="61">
        <f>IF(D130="","",LARGE($A$5:A129,1)+1)</f>
        <v>105</v>
      </c>
      <c r="B130" s="23" t="s">
        <v>15</v>
      </c>
      <c r="C130" s="18" t="s">
        <v>138</v>
      </c>
      <c r="D130" s="53" t="s">
        <v>139</v>
      </c>
      <c r="E130" s="18" t="s">
        <v>140</v>
      </c>
      <c r="F130" t="s">
        <v>277</v>
      </c>
    </row>
    <row r="131" spans="1:6" ht="48" x14ac:dyDescent="0.2">
      <c r="A131" s="61">
        <f>IF(D131="","",LARGE($A$5:A130,1)+1)</f>
        <v>106</v>
      </c>
      <c r="B131" s="23" t="s">
        <v>15</v>
      </c>
      <c r="C131" s="18" t="s">
        <v>141</v>
      </c>
      <c r="D131" s="25" t="s">
        <v>142</v>
      </c>
      <c r="E131" s="23" t="s">
        <v>143</v>
      </c>
      <c r="F131" s="24" t="s">
        <v>286</v>
      </c>
    </row>
    <row r="132" spans="1:6" ht="48" x14ac:dyDescent="0.2">
      <c r="A132" s="61">
        <f>IF(D132="","",LARGE($A$5:A131,1)+1)</f>
        <v>107</v>
      </c>
      <c r="B132" s="23" t="s">
        <v>15</v>
      </c>
      <c r="C132" s="18" t="s">
        <v>141</v>
      </c>
      <c r="D132" s="25" t="s">
        <v>142</v>
      </c>
      <c r="E132" s="23" t="s">
        <v>144</v>
      </c>
      <c r="F132" s="24" t="s">
        <v>291</v>
      </c>
    </row>
    <row r="133" spans="1:6" ht="48" x14ac:dyDescent="0.2">
      <c r="A133" s="61">
        <f>IF(D133="","",LARGE($A$5:A132,1)+1)</f>
        <v>108</v>
      </c>
      <c r="B133" s="23" t="s">
        <v>15</v>
      </c>
      <c r="C133" s="18" t="s">
        <v>141</v>
      </c>
      <c r="D133" s="25" t="s">
        <v>142</v>
      </c>
      <c r="E133" s="23" t="s">
        <v>145</v>
      </c>
      <c r="F133" s="24" t="s">
        <v>309</v>
      </c>
    </row>
    <row r="134" spans="1:6" ht="48" x14ac:dyDescent="0.2">
      <c r="A134" s="61">
        <f>IF(D134="","",LARGE($A$5:A133,1)+1)</f>
        <v>109</v>
      </c>
      <c r="B134" s="23" t="s">
        <v>15</v>
      </c>
      <c r="C134" s="18" t="s">
        <v>146</v>
      </c>
      <c r="D134" s="25" t="s">
        <v>147</v>
      </c>
      <c r="E134" s="23" t="s">
        <v>248</v>
      </c>
      <c r="F134" s="24" t="s">
        <v>290</v>
      </c>
    </row>
    <row r="135" spans="1:6" ht="48" x14ac:dyDescent="0.2">
      <c r="A135" s="61">
        <f>IF(D135="","",LARGE($A$5:A134,1)+1)</f>
        <v>110</v>
      </c>
      <c r="B135" s="23" t="s">
        <v>15</v>
      </c>
      <c r="C135" s="18" t="s">
        <v>148</v>
      </c>
      <c r="D135" s="25" t="s">
        <v>149</v>
      </c>
      <c r="E135" s="23" t="s">
        <v>249</v>
      </c>
      <c r="F135" s="24" t="s">
        <v>290</v>
      </c>
    </row>
    <row r="136" spans="1:6" ht="48" x14ac:dyDescent="0.2">
      <c r="A136" s="61">
        <f>IF(D136="","",LARGE($A$5:A135,1)+1)</f>
        <v>111</v>
      </c>
      <c r="B136" s="23" t="s">
        <v>15</v>
      </c>
      <c r="C136" s="18" t="s">
        <v>148</v>
      </c>
      <c r="D136" s="25" t="s">
        <v>149</v>
      </c>
      <c r="E136" s="23" t="s">
        <v>250</v>
      </c>
      <c r="F136" s="24" t="s">
        <v>290</v>
      </c>
    </row>
    <row r="137" spans="1:6" ht="49" thickBot="1" x14ac:dyDescent="0.25">
      <c r="A137" s="61">
        <f>IF(D137="","",LARGE($A$5:A136,1)+1)</f>
        <v>112</v>
      </c>
      <c r="B137" s="29" t="s">
        <v>15</v>
      </c>
      <c r="C137" s="27" t="s">
        <v>148</v>
      </c>
      <c r="D137" s="28" t="s">
        <v>149</v>
      </c>
      <c r="E137" s="29" t="s">
        <v>251</v>
      </c>
      <c r="F137" s="30" t="s">
        <v>310</v>
      </c>
    </row>
    <row r="138" spans="1:6" ht="16" x14ac:dyDescent="0.2">
      <c r="A138" s="61" t="str">
        <f>IF(D138="","",LARGE($A$5:A137,1)+1)</f>
        <v/>
      </c>
      <c r="B138" s="49" t="s">
        <v>16</v>
      </c>
      <c r="C138" s="50" t="s">
        <v>263</v>
      </c>
      <c r="D138" s="51" t="s">
        <v>263</v>
      </c>
      <c r="E138" s="54" t="s">
        <v>263</v>
      </c>
      <c r="F138" s="24" t="s">
        <v>263</v>
      </c>
    </row>
    <row r="139" spans="1:6" ht="16" x14ac:dyDescent="0.2">
      <c r="A139" s="61" t="str">
        <f>IF(D139="","",LARGE($A$5:A138,1)+1)</f>
        <v/>
      </c>
      <c r="B139" s="49"/>
      <c r="C139" s="50" t="s">
        <v>263</v>
      </c>
      <c r="D139" s="51" t="s">
        <v>263</v>
      </c>
      <c r="E139" s="54" t="s">
        <v>263</v>
      </c>
      <c r="F139" s="24" t="s">
        <v>263</v>
      </c>
    </row>
    <row r="140" spans="1:6" ht="16" x14ac:dyDescent="0.2">
      <c r="A140" s="61">
        <f>IF(D140="","",LARGE($A$5:A139,1)+1)</f>
        <v>113</v>
      </c>
      <c r="B140" s="56" t="s">
        <v>16</v>
      </c>
      <c r="C140" s="46" t="s">
        <v>150</v>
      </c>
      <c r="D140" s="58" t="s">
        <v>151</v>
      </c>
      <c r="E140" s="56" t="s">
        <v>252</v>
      </c>
      <c r="F140" t="s">
        <v>311</v>
      </c>
    </row>
    <row r="141" spans="1:6" ht="16" x14ac:dyDescent="0.2">
      <c r="A141" s="61">
        <f>IF(D141="","",LARGE($A$5:A140,1)+1)</f>
        <v>114</v>
      </c>
      <c r="B141" s="23" t="s">
        <v>16</v>
      </c>
      <c r="C141" s="18" t="s">
        <v>150</v>
      </c>
      <c r="D141" s="58" t="s">
        <v>151</v>
      </c>
      <c r="E141" s="18" t="s">
        <v>152</v>
      </c>
      <c r="F141" t="s">
        <v>299</v>
      </c>
    </row>
    <row r="142" spans="1:6" ht="32" x14ac:dyDescent="0.2">
      <c r="A142" s="61">
        <f>IF(D142="","",LARGE($A$5:A141,1)+1)</f>
        <v>115</v>
      </c>
      <c r="B142" s="23" t="s">
        <v>16</v>
      </c>
      <c r="C142" s="18" t="s">
        <v>153</v>
      </c>
      <c r="D142" s="25" t="s">
        <v>154</v>
      </c>
      <c r="E142" s="23" t="s">
        <v>253</v>
      </c>
      <c r="F142" t="s">
        <v>310</v>
      </c>
    </row>
    <row r="143" spans="1:6" ht="32" x14ac:dyDescent="0.2">
      <c r="A143" s="61">
        <f>IF(D143="","",LARGE($A$5:A142,1)+1)</f>
        <v>116</v>
      </c>
      <c r="B143" s="23" t="s">
        <v>16</v>
      </c>
      <c r="C143" s="18" t="s">
        <v>153</v>
      </c>
      <c r="D143" s="25" t="s">
        <v>154</v>
      </c>
      <c r="E143" s="23" t="s">
        <v>254</v>
      </c>
      <c r="F143" t="s">
        <v>312</v>
      </c>
    </row>
    <row r="144" spans="1:6" ht="48" x14ac:dyDescent="0.2">
      <c r="A144" s="61">
        <f>IF(D144="","",LARGE($A$5:A143,1)+1)</f>
        <v>117</v>
      </c>
      <c r="B144" s="23" t="s">
        <v>16</v>
      </c>
      <c r="C144" s="18" t="s">
        <v>155</v>
      </c>
      <c r="D144" s="25" t="s">
        <v>156</v>
      </c>
      <c r="E144" s="23" t="s">
        <v>255</v>
      </c>
      <c r="F144" t="s">
        <v>312</v>
      </c>
    </row>
    <row r="145" spans="1:6" ht="32" x14ac:dyDescent="0.2">
      <c r="A145" s="61">
        <f>IF(D145="","",LARGE($A$5:A144,1)+1)</f>
        <v>118</v>
      </c>
      <c r="B145" s="23" t="s">
        <v>16</v>
      </c>
      <c r="C145" s="18" t="s">
        <v>157</v>
      </c>
      <c r="D145" s="25" t="s">
        <v>158</v>
      </c>
      <c r="E145" s="23" t="s">
        <v>256</v>
      </c>
      <c r="F145" t="s">
        <v>313</v>
      </c>
    </row>
    <row r="146" spans="1:6" ht="32" x14ac:dyDescent="0.2">
      <c r="A146" s="61">
        <f>IF(D146="","",LARGE($A$5:A145,1)+1)</f>
        <v>119</v>
      </c>
      <c r="B146" s="23" t="s">
        <v>16</v>
      </c>
      <c r="C146" s="18" t="s">
        <v>157</v>
      </c>
      <c r="D146" s="25" t="s">
        <v>158</v>
      </c>
      <c r="E146" s="23" t="s">
        <v>257</v>
      </c>
      <c r="F146" t="s">
        <v>314</v>
      </c>
    </row>
    <row r="147" spans="1:6" ht="17" thickBot="1" x14ac:dyDescent="0.25">
      <c r="A147" s="61">
        <f>IF(D147="","",LARGE($A$5:A146,1)+1)</f>
        <v>120</v>
      </c>
      <c r="B147" s="29" t="s">
        <v>16</v>
      </c>
      <c r="C147" s="27" t="s">
        <v>157</v>
      </c>
      <c r="D147" s="28" t="s">
        <v>158</v>
      </c>
      <c r="E147" s="29" t="s">
        <v>258</v>
      </c>
      <c r="F147" s="48" t="s">
        <v>314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5</vt:i4>
      </vt:variant>
      <vt:variant>
        <vt:lpstr>Named Ranges</vt:lpstr>
      </vt:variant>
      <vt:variant>
        <vt:i4>16</vt:i4>
      </vt:variant>
    </vt:vector>
  </HeadingPairs>
  <TitlesOfParts>
    <vt:vector size="21" baseType="lpstr">
      <vt:lpstr>Add pupils</vt:lpstr>
      <vt:lpstr>Numicon BI detailed tracking</vt:lpstr>
      <vt:lpstr>Numicon BI overall</vt:lpstr>
      <vt:lpstr>Data page</vt:lpstr>
      <vt:lpstr>Raw Curriculum data</vt:lpstr>
      <vt:lpstr>Amber</vt:lpstr>
      <vt:lpstr>curriculum_data</vt:lpstr>
      <vt:lpstr>det_data_name</vt:lpstr>
      <vt:lpstr>det_data_unit</vt:lpstr>
      <vt:lpstr>detailed_data</vt:lpstr>
      <vt:lpstr>Green</vt:lpstr>
      <vt:lpstr>Not_started</vt:lpstr>
      <vt:lpstr>nums</vt:lpstr>
      <vt:lpstr>'Add pupils'!Print_Area</vt:lpstr>
      <vt:lpstr>'Numicon BI detailed tracking'!Print_Area</vt:lpstr>
      <vt:lpstr>'Add pupils'!Print_Titles</vt:lpstr>
      <vt:lpstr>'Numicon BI detailed tracking'!Print_Titles</vt:lpstr>
      <vt:lpstr>'Numicon BI overall'!Print_Titles</vt:lpstr>
      <vt:lpstr>RAG</vt:lpstr>
      <vt:lpstr>Red</vt:lpstr>
      <vt:lpstr>units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2017-09-27T13:52:32Z</dcterms:created>
  <dcterms:modified xsi:type="dcterms:W3CDTF">2025-06-02T23:36:26Z</dcterms:modified>
</cp:coreProperties>
</file>